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<sst xmlns="http://schemas.openxmlformats.org/spreadsheetml/2006/main" count="57" uniqueCount="41">
  <si>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Data from Population / Crop Yield Studies</t>
  </si>
  <si>
    <t>Population Level</t>
  </si>
  <si>
    <t>Yield</t>
  </si>
  <si>
    <t>Measured</t>
  </si>
  <si>
    <t>Observed</t>
  </si>
  <si>
    <t>Insert your data here</t>
  </si>
  <si>
    <t>m =</t>
  </si>
  <si>
    <t>T =</t>
  </si>
  <si>
    <t>Enter your estimate for max and min values of minimum yield (0-1)</t>
  </si>
  <si>
    <t>max-m =</t>
  </si>
  <si>
    <t>min-m =</t>
  </si>
  <si>
    <t>Enter your estimate for max and min values of Tolerance level</t>
  </si>
  <si>
    <t>max-T =</t>
  </si>
  <si>
    <t>min-T =</t>
  </si>
  <si>
    <t>Calculation Matrix</t>
  </si>
  <si>
    <t>T values</t>
  </si>
  <si>
    <t>m values</t>
  </si>
  <si>
    <t>Average Calculator</t>
  </si>
  <si>
    <t>Population Data</t>
  </si>
  <si>
    <t>P-T</t>
  </si>
  <si>
    <t>Average</t>
  </si>
  <si>
    <t>ln((y-m)/(1-m))</t>
  </si>
  <si>
    <t>z</t>
  </si>
  <si>
    <t>Relative</t>
  </si>
  <si>
    <t>Rel Yld</t>
  </si>
  <si>
    <t>Population</t>
  </si>
  <si>
    <t>Prediction</t>
  </si>
  <si>
    <t>SS deviations</t>
  </si>
  <si>
    <t>Sums</t>
  </si>
  <si>
    <t>m</t>
  </si>
  <si>
    <t>T</t>
  </si>
  <si>
    <t>Optima</t>
  </si>
  <si>
    <t>z =</t>
  </si>
  <si>
    <t>Predicted</t>
  </si>
  <si>
    <t>Ln(P+1)</t>
  </si>
  <si>
    <t>Enter maximum yield</t>
  </si>
  <si>
    <t>ymax =</t>
  </si>
  <si>
    <r>
      <t>r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</si>
  <si>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</si>
  <si>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t>Developed by Howard Ferris, Department of Nematology, UC Davis;  January 2001</t>
  </si>
  <si>
    <t>Seinhorst Curve Fitting Algorithm - An Iterative procedure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</si>
</sst>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Seinhorst Curve fit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05"/>
          <c:w val="0.91775"/>
          <c:h val="0.78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Sheet1!$C$14:$C$23</c:f>
              <c:numCache/>
            </c:numRef>
          </c:xVal>
          <c:yVal>
            <c:numRef>
              <c:f>Sheet1!$D$14:$D$23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Sheet1!$C$14:$C$23</c:f>
              <c:numCache/>
            </c:numRef>
          </c:xVal>
          <c:yVal>
            <c:numRef>
              <c:f>Sheet1!$E$14:$E$23</c:f>
              <c:numCache/>
            </c:numRef>
          </c:yVal>
          <c:smooth val="1"/>
        </c:ser>
        <c:axId val="66304661"/>
        <c:axId val="59871038"/>
      </c:scatterChart>
      <c:valAx>
        <c:axId val="6630466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Ln(P+1)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871038"/>
        <c:crosses val="autoZero"/>
        <c:crossBetween val="midCat"/>
        <c:dispUnits/>
      </c:valAx>
      <c:valAx>
        <c:axId val="59871038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Yield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4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22</xdr:row>
      <xdr:rowOff>142875</xdr:rowOff>
    </xdr:from>
    <xdr:to>
      <xdr:col>8</xdr:col>
      <xdr:colOff>361950</xdr:colOff>
      <xdr:row>36</xdr:row>
      <xdr:rowOff>123825</xdr:rowOff>
    </xdr:to>
    <xdr:graphicFrame>
      <xdr:nvGraphicFramePr>
        <xdr:cNvPr id="1" name="Chart 2"/>
        <xdr:cNvGraphicFramePr/>
      </xdr:nvGraphicFramePr>
      <xdr:xfrm>
        <a:off x="2181225" y="3790950"/>
        <a:ext cx="3438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609600</xdr:colOff>
      <xdr:row>12</xdr:row>
      <xdr:rowOff>57150</xdr:rowOff>
    </xdr:from>
    <xdr:ext cx="3000375" cy="1676400"/>
    <xdr:sp>
      <xdr:nvSpPr>
        <xdr:cNvPr id="2" name="Text Box 3"/>
        <xdr:cNvSpPr txBox="1">
          <a:spLocks noChangeArrowheads="1"/>
        </xdr:cNvSpPr>
      </xdr:nvSpPr>
      <xdr:spPr>
        <a:xfrm>
          <a:off x="3429000" y="2085975"/>
          <a:ext cx="3000375" cy="1676400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 Population data in cells a14:a23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 Yield data in cells b14:b23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 Low value for min yield in cell H6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 High value for min yield in cell E6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 Low value for Tolerance level in cell H8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 High value for Tolerance level in cell E8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 Est. maximum yield in cell E10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Calculated m, T, z and r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are in cells h9:h12.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 Re-set ranges for T and m to bracket those callculated.  Repeat to maximize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</a:t>
          </a:r>
          <a:r>
            <a:rPr lang="en-US" cap="none" sz="10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20"/>
  <sheetViews>
    <sheetView tabSelected="1" zoomScalePageLayoutView="0" workbookViewId="0" topLeftCell="A2">
      <selection activeCell="H7" sqref="H7"/>
    </sheetView>
  </sheetViews>
  <sheetFormatPr defaultColWidth="9.140625" defaultRowHeight="12.75"/>
  <cols>
    <col min="1" max="1" width="14.8515625" style="0" customWidth="1"/>
  </cols>
  <sheetData>
    <row r="1" ht="12.75">
      <c r="A1" t="s">
        <v>40</v>
      </c>
    </row>
    <row r="2" ht="12.75">
      <c r="A2" t="s">
        <v>39</v>
      </c>
    </row>
    <row r="3" ht="12.75">
      <c r="A3" t="s">
        <v>0</v>
      </c>
    </row>
    <row r="4" ht="12.75">
      <c r="J4" t="s">
        <v>14</v>
      </c>
    </row>
    <row r="5" ht="13.5" thickBot="1">
      <c r="C5" t="s">
        <v>8</v>
      </c>
    </row>
    <row r="6" spans="4:11" ht="13.5" thickBot="1">
      <c r="D6" t="s">
        <v>9</v>
      </c>
      <c r="E6" s="19">
        <v>0.5</v>
      </c>
      <c r="G6" t="s">
        <v>10</v>
      </c>
      <c r="H6" s="19">
        <v>0</v>
      </c>
      <c r="K6" t="s">
        <v>15</v>
      </c>
    </row>
    <row r="7" spans="3:16" ht="13.5" thickBot="1">
      <c r="C7" t="s">
        <v>11</v>
      </c>
      <c r="E7" s="20"/>
      <c r="H7" s="20"/>
      <c r="J7" t="s">
        <v>16</v>
      </c>
      <c r="K7">
        <f>$H$8</f>
        <v>2</v>
      </c>
      <c r="L7">
        <f>K7+($E$8-$H$8)/5</f>
        <v>2.8</v>
      </c>
      <c r="M7">
        <f>L7+($E$8-$H$8)/5</f>
        <v>3.5999999999999996</v>
      </c>
      <c r="N7">
        <f>M7+($E$8-$H$8)/5</f>
        <v>4.3999999999999995</v>
      </c>
      <c r="O7">
        <f>N7+($E$8-$H$8)/5</f>
        <v>5.199999999999999</v>
      </c>
      <c r="P7">
        <f>O7+($E$8-$H$8)/5</f>
        <v>5.999999999999999</v>
      </c>
    </row>
    <row r="8" spans="4:10" ht="13.5" thickBot="1">
      <c r="D8" t="s">
        <v>12</v>
      </c>
      <c r="E8" s="19">
        <v>6</v>
      </c>
      <c r="G8" t="s">
        <v>13</v>
      </c>
      <c r="H8" s="21">
        <v>2</v>
      </c>
      <c r="J8">
        <f>$H$6</f>
        <v>0</v>
      </c>
    </row>
    <row r="9" spans="3:10" ht="13.5" thickBot="1">
      <c r="C9" t="s">
        <v>35</v>
      </c>
      <c r="E9" s="20"/>
      <c r="G9" s="2" t="s">
        <v>6</v>
      </c>
      <c r="H9" s="22">
        <f>$J$115</f>
        <v>0.4</v>
      </c>
      <c r="J9">
        <f>J8+($E$6-$H$6)/5</f>
        <v>0.1</v>
      </c>
    </row>
    <row r="10" spans="4:10" ht="13.5" thickBot="1">
      <c r="D10" t="s">
        <v>36</v>
      </c>
      <c r="E10" s="19">
        <v>100</v>
      </c>
      <c r="G10" s="3" t="s">
        <v>7</v>
      </c>
      <c r="H10" s="23">
        <f>$J$116</f>
        <v>2</v>
      </c>
      <c r="J10">
        <f>J9+($E$6-$H$6)/5</f>
        <v>0.2</v>
      </c>
    </row>
    <row r="11" spans="1:10" ht="12.75">
      <c r="A11" s="17" t="s">
        <v>5</v>
      </c>
      <c r="B11" s="18"/>
      <c r="E11" t="s">
        <v>33</v>
      </c>
      <c r="G11" s="3" t="s">
        <v>32</v>
      </c>
      <c r="H11" s="23">
        <f>$J$117</f>
        <v>0.9985540054427298</v>
      </c>
      <c r="J11">
        <f>J10+($E$6-$H$6)/5</f>
        <v>0.30000000000000004</v>
      </c>
    </row>
    <row r="12" spans="1:10" ht="15" thickBot="1">
      <c r="A12" s="15" t="s">
        <v>3</v>
      </c>
      <c r="B12" s="16" t="s">
        <v>4</v>
      </c>
      <c r="D12" t="s">
        <v>23</v>
      </c>
      <c r="E12" t="s">
        <v>23</v>
      </c>
      <c r="G12" s="4" t="s">
        <v>38</v>
      </c>
      <c r="H12" s="24">
        <f>$J$118</f>
        <v>0.6891232972564112</v>
      </c>
      <c r="J12">
        <f>J11+($E$6-$H$6)/5</f>
        <v>0.4</v>
      </c>
    </row>
    <row r="13" spans="1:10" ht="12.75">
      <c r="A13" s="11" t="s">
        <v>1</v>
      </c>
      <c r="B13" s="12" t="s">
        <v>2</v>
      </c>
      <c r="C13" t="s">
        <v>34</v>
      </c>
      <c r="D13" t="s">
        <v>2</v>
      </c>
      <c r="E13" t="s">
        <v>2</v>
      </c>
      <c r="F13" s="1"/>
      <c r="G13" s="1"/>
      <c r="H13" s="1"/>
      <c r="I13" s="1"/>
      <c r="J13">
        <f>J12+($E$6-$H$6)/5</f>
        <v>0.5</v>
      </c>
    </row>
    <row r="14" spans="1:9" ht="12.75">
      <c r="A14" s="13">
        <v>0</v>
      </c>
      <c r="B14" s="14">
        <v>85</v>
      </c>
      <c r="C14">
        <f>LN(A14+1)</f>
        <v>0</v>
      </c>
      <c r="D14">
        <f>B14/$E$10</f>
        <v>0.85</v>
      </c>
      <c r="E14">
        <f aca="true" t="shared" si="0" ref="E14:E23">IF($A14&gt;$H$10,$H$9+(1-$H$9)*$H$11^($A14-$H$10),1)</f>
        <v>1</v>
      </c>
      <c r="F14" s="1"/>
      <c r="G14" s="1"/>
      <c r="H14" s="1"/>
      <c r="I14" s="1"/>
    </row>
    <row r="15" spans="1:9" ht="12.75">
      <c r="A15" s="13">
        <v>10</v>
      </c>
      <c r="B15" s="14">
        <v>90</v>
      </c>
      <c r="C15">
        <f aca="true" t="shared" si="1" ref="C15:C23">LN(A15+1)</f>
        <v>2.3978952727983707</v>
      </c>
      <c r="D15">
        <f aca="true" t="shared" si="2" ref="D15:D23">B15/$E$10</f>
        <v>0.9</v>
      </c>
      <c r="E15">
        <f t="shared" si="0"/>
        <v>0.9930942518456098</v>
      </c>
      <c r="F15" s="1"/>
      <c r="G15" s="1"/>
      <c r="H15" s="1"/>
      <c r="I15" s="1"/>
    </row>
    <row r="16" spans="1:10" ht="12.75">
      <c r="A16" s="13">
        <v>20</v>
      </c>
      <c r="B16" s="14">
        <v>91</v>
      </c>
      <c r="C16">
        <f t="shared" si="1"/>
        <v>3.044522437723423</v>
      </c>
      <c r="D16">
        <f t="shared" si="2"/>
        <v>0.91</v>
      </c>
      <c r="E16">
        <f t="shared" si="0"/>
        <v>0.9845737311481415</v>
      </c>
      <c r="F16" s="1"/>
      <c r="G16" s="1"/>
      <c r="H16" s="1"/>
      <c r="I16" s="1"/>
      <c r="J16" t="s">
        <v>17</v>
      </c>
    </row>
    <row r="17" spans="1:9" ht="12.75">
      <c r="A17" s="13">
        <v>40</v>
      </c>
      <c r="B17" s="14">
        <v>90</v>
      </c>
      <c r="C17">
        <f t="shared" si="1"/>
        <v>3.713572066704308</v>
      </c>
      <c r="D17">
        <f t="shared" si="2"/>
        <v>0.9</v>
      </c>
      <c r="E17">
        <f t="shared" si="0"/>
        <v>0.9678981541651214</v>
      </c>
      <c r="F17" s="1"/>
      <c r="G17" s="1"/>
      <c r="H17" s="1"/>
      <c r="I17" s="1"/>
    </row>
    <row r="18" spans="1:16" ht="12.75">
      <c r="A18" s="13">
        <v>80</v>
      </c>
      <c r="B18" s="14">
        <v>85</v>
      </c>
      <c r="C18">
        <f t="shared" si="1"/>
        <v>4.394449154672439</v>
      </c>
      <c r="D18">
        <f t="shared" si="2"/>
        <v>0.85</v>
      </c>
      <c r="E18">
        <f t="shared" si="0"/>
        <v>0.9359604955081093</v>
      </c>
      <c r="F18" s="1"/>
      <c r="G18" s="1"/>
      <c r="H18" s="1"/>
      <c r="I18" s="1"/>
      <c r="J18" t="s">
        <v>7</v>
      </c>
      <c r="K18">
        <f aca="true" t="shared" si="3" ref="K18:P18">K7</f>
        <v>2</v>
      </c>
      <c r="L18">
        <f t="shared" si="3"/>
        <v>2.8</v>
      </c>
      <c r="M18">
        <f t="shared" si="3"/>
        <v>3.5999999999999996</v>
      </c>
      <c r="N18">
        <f t="shared" si="3"/>
        <v>4.3999999999999995</v>
      </c>
      <c r="O18">
        <f t="shared" si="3"/>
        <v>5.199999999999999</v>
      </c>
      <c r="P18">
        <f t="shared" si="3"/>
        <v>5.999999999999999</v>
      </c>
    </row>
    <row r="19" spans="1:9" ht="12.75">
      <c r="A19" s="13">
        <v>160</v>
      </c>
      <c r="B19" s="14">
        <v>75</v>
      </c>
      <c r="C19">
        <f t="shared" si="1"/>
        <v>5.081404364984463</v>
      </c>
      <c r="D19">
        <f t="shared" si="2"/>
        <v>0.75</v>
      </c>
      <c r="E19">
        <f t="shared" si="0"/>
        <v>0.8773725315453063</v>
      </c>
      <c r="F19" s="1"/>
      <c r="G19" s="1"/>
      <c r="H19" s="1"/>
      <c r="I19" s="1"/>
    </row>
    <row r="20" spans="1:16" ht="12.75">
      <c r="A20" s="13">
        <v>320</v>
      </c>
      <c r="B20" s="14">
        <v>60</v>
      </c>
      <c r="C20">
        <f t="shared" si="1"/>
        <v>5.771441123130016</v>
      </c>
      <c r="D20">
        <f t="shared" si="2"/>
        <v>0.6</v>
      </c>
      <c r="E20">
        <f t="shared" si="0"/>
        <v>0.7787099512774498</v>
      </c>
      <c r="I20" t="s">
        <v>18</v>
      </c>
      <c r="K20" t="s">
        <v>19</v>
      </c>
      <c r="L20" t="s">
        <v>19</v>
      </c>
      <c r="M20" t="s">
        <v>19</v>
      </c>
      <c r="N20" t="s">
        <v>19</v>
      </c>
      <c r="O20" t="s">
        <v>19</v>
      </c>
      <c r="P20" t="s">
        <v>19</v>
      </c>
    </row>
    <row r="21" spans="1:16" ht="12.75">
      <c r="A21" s="13">
        <v>640</v>
      </c>
      <c r="B21" s="14">
        <v>55</v>
      </c>
      <c r="C21">
        <f t="shared" si="1"/>
        <v>6.46302945692067</v>
      </c>
      <c r="D21">
        <f t="shared" si="2"/>
        <v>0.55</v>
      </c>
      <c r="E21">
        <f t="shared" si="0"/>
        <v>0.638344590747005</v>
      </c>
      <c r="I21">
        <f>A14</f>
        <v>0</v>
      </c>
      <c r="K21">
        <f aca="true" t="shared" si="4" ref="K21:P21">$I21-K$18</f>
        <v>-2</v>
      </c>
      <c r="L21">
        <f t="shared" si="4"/>
        <v>-2.8</v>
      </c>
      <c r="M21">
        <f t="shared" si="4"/>
        <v>-3.5999999999999996</v>
      </c>
      <c r="N21">
        <f t="shared" si="4"/>
        <v>-4.3999999999999995</v>
      </c>
      <c r="O21">
        <f t="shared" si="4"/>
        <v>-5.199999999999999</v>
      </c>
      <c r="P21">
        <f t="shared" si="4"/>
        <v>-5.999999999999999</v>
      </c>
    </row>
    <row r="22" spans="1:16" ht="12.75">
      <c r="A22" s="13">
        <v>1280</v>
      </c>
      <c r="B22" s="14">
        <v>53</v>
      </c>
      <c r="C22">
        <f t="shared" si="1"/>
        <v>7.155396301896734</v>
      </c>
      <c r="D22">
        <f t="shared" si="2"/>
        <v>0.53</v>
      </c>
      <c r="E22">
        <f t="shared" si="0"/>
        <v>0.49440662364105536</v>
      </c>
      <c r="I22">
        <f aca="true" t="shared" si="5" ref="I22:I42">A15</f>
        <v>10</v>
      </c>
      <c r="K22">
        <f aca="true" t="shared" si="6" ref="K22:P42">$I22-K$18</f>
        <v>8</v>
      </c>
      <c r="L22">
        <f t="shared" si="6"/>
        <v>7.2</v>
      </c>
      <c r="M22">
        <f t="shared" si="6"/>
        <v>6.4</v>
      </c>
      <c r="N22">
        <f t="shared" si="6"/>
        <v>5.6000000000000005</v>
      </c>
      <c r="O22">
        <f t="shared" si="6"/>
        <v>4.800000000000001</v>
      </c>
      <c r="P22">
        <f t="shared" si="6"/>
        <v>4.000000000000001</v>
      </c>
    </row>
    <row r="23" spans="1:16" ht="12.75">
      <c r="A23" s="13">
        <v>2560</v>
      </c>
      <c r="B23" s="14">
        <v>45</v>
      </c>
      <c r="C23">
        <f t="shared" si="1"/>
        <v>7.848153086199526</v>
      </c>
      <c r="D23">
        <f t="shared" si="2"/>
        <v>0.45</v>
      </c>
      <c r="E23">
        <f t="shared" si="0"/>
        <v>0.41481142341647176</v>
      </c>
      <c r="I23">
        <f t="shared" si="5"/>
        <v>20</v>
      </c>
      <c r="K23">
        <f t="shared" si="6"/>
        <v>18</v>
      </c>
      <c r="L23">
        <f t="shared" si="6"/>
        <v>17.2</v>
      </c>
      <c r="M23">
        <f t="shared" si="6"/>
        <v>16.4</v>
      </c>
      <c r="N23">
        <f t="shared" si="6"/>
        <v>15.600000000000001</v>
      </c>
      <c r="O23">
        <f t="shared" si="6"/>
        <v>14.8</v>
      </c>
      <c r="P23">
        <f t="shared" si="6"/>
        <v>14</v>
      </c>
    </row>
    <row r="24" spans="1:16" ht="12.75">
      <c r="A24" s="7"/>
      <c r="B24" s="8"/>
      <c r="I24">
        <f t="shared" si="5"/>
        <v>40</v>
      </c>
      <c r="K24">
        <f t="shared" si="6"/>
        <v>38</v>
      </c>
      <c r="L24">
        <f t="shared" si="6"/>
        <v>37.2</v>
      </c>
      <c r="M24">
        <f t="shared" si="6"/>
        <v>36.4</v>
      </c>
      <c r="N24">
        <f t="shared" si="6"/>
        <v>35.6</v>
      </c>
      <c r="O24">
        <f t="shared" si="6"/>
        <v>34.8</v>
      </c>
      <c r="P24">
        <f t="shared" si="6"/>
        <v>34</v>
      </c>
    </row>
    <row r="25" spans="1:16" ht="12.75">
      <c r="A25" s="7"/>
      <c r="B25" s="8"/>
      <c r="I25">
        <f t="shared" si="5"/>
        <v>80</v>
      </c>
      <c r="K25">
        <f t="shared" si="6"/>
        <v>78</v>
      </c>
      <c r="L25">
        <f t="shared" si="6"/>
        <v>77.2</v>
      </c>
      <c r="M25">
        <f t="shared" si="6"/>
        <v>76.4</v>
      </c>
      <c r="N25">
        <f t="shared" si="6"/>
        <v>75.6</v>
      </c>
      <c r="O25">
        <f t="shared" si="6"/>
        <v>74.8</v>
      </c>
      <c r="P25">
        <f t="shared" si="6"/>
        <v>74</v>
      </c>
    </row>
    <row r="26" spans="1:16" ht="12.75">
      <c r="A26" s="7"/>
      <c r="B26" s="8"/>
      <c r="I26">
        <f t="shared" si="5"/>
        <v>160</v>
      </c>
      <c r="K26">
        <f t="shared" si="6"/>
        <v>158</v>
      </c>
      <c r="L26">
        <f t="shared" si="6"/>
        <v>157.2</v>
      </c>
      <c r="M26">
        <f t="shared" si="6"/>
        <v>156.4</v>
      </c>
      <c r="N26">
        <f t="shared" si="6"/>
        <v>155.6</v>
      </c>
      <c r="O26">
        <f t="shared" si="6"/>
        <v>154.8</v>
      </c>
      <c r="P26">
        <f t="shared" si="6"/>
        <v>154</v>
      </c>
    </row>
    <row r="27" spans="1:16" ht="12.75">
      <c r="A27" s="7"/>
      <c r="B27" s="8"/>
      <c r="I27">
        <f t="shared" si="5"/>
        <v>320</v>
      </c>
      <c r="K27">
        <f t="shared" si="6"/>
        <v>318</v>
      </c>
      <c r="L27">
        <f t="shared" si="6"/>
        <v>317.2</v>
      </c>
      <c r="M27">
        <f t="shared" si="6"/>
        <v>316.4</v>
      </c>
      <c r="N27">
        <f t="shared" si="6"/>
        <v>315.6</v>
      </c>
      <c r="O27">
        <f t="shared" si="6"/>
        <v>314.8</v>
      </c>
      <c r="P27">
        <f t="shared" si="6"/>
        <v>314</v>
      </c>
    </row>
    <row r="28" spans="1:16" ht="12.75">
      <c r="A28" s="5"/>
      <c r="B28" s="6"/>
      <c r="I28">
        <f t="shared" si="5"/>
        <v>640</v>
      </c>
      <c r="K28">
        <f t="shared" si="6"/>
        <v>638</v>
      </c>
      <c r="L28">
        <f t="shared" si="6"/>
        <v>637.2</v>
      </c>
      <c r="M28">
        <f t="shared" si="6"/>
        <v>636.4</v>
      </c>
      <c r="N28">
        <f t="shared" si="6"/>
        <v>635.6</v>
      </c>
      <c r="O28">
        <f t="shared" si="6"/>
        <v>634.8</v>
      </c>
      <c r="P28">
        <f t="shared" si="6"/>
        <v>634</v>
      </c>
    </row>
    <row r="29" spans="1:16" ht="12.75">
      <c r="A29" s="5"/>
      <c r="B29" s="6"/>
      <c r="I29">
        <f t="shared" si="5"/>
        <v>1280</v>
      </c>
      <c r="K29">
        <f t="shared" si="6"/>
        <v>1278</v>
      </c>
      <c r="L29">
        <f t="shared" si="6"/>
        <v>1277.2</v>
      </c>
      <c r="M29">
        <f t="shared" si="6"/>
        <v>1276.4</v>
      </c>
      <c r="N29">
        <f t="shared" si="6"/>
        <v>1275.6</v>
      </c>
      <c r="O29">
        <f t="shared" si="6"/>
        <v>1274.8</v>
      </c>
      <c r="P29">
        <f t="shared" si="6"/>
        <v>1274</v>
      </c>
    </row>
    <row r="30" spans="1:16" ht="12.75">
      <c r="A30" s="5"/>
      <c r="B30" s="6"/>
      <c r="I30">
        <f t="shared" si="5"/>
        <v>2560</v>
      </c>
      <c r="K30">
        <f t="shared" si="6"/>
        <v>2558</v>
      </c>
      <c r="L30">
        <f t="shared" si="6"/>
        <v>2557.2</v>
      </c>
      <c r="M30">
        <f t="shared" si="6"/>
        <v>2556.4</v>
      </c>
      <c r="N30">
        <f t="shared" si="6"/>
        <v>2555.6</v>
      </c>
      <c r="O30">
        <f t="shared" si="6"/>
        <v>2554.8</v>
      </c>
      <c r="P30">
        <f t="shared" si="6"/>
        <v>2554</v>
      </c>
    </row>
    <row r="31" spans="1:16" ht="12.75">
      <c r="A31" s="5"/>
      <c r="B31" s="6"/>
      <c r="I31">
        <f t="shared" si="5"/>
        <v>0</v>
      </c>
      <c r="K31">
        <f t="shared" si="6"/>
        <v>-2</v>
      </c>
      <c r="L31">
        <f t="shared" si="6"/>
        <v>-2.8</v>
      </c>
      <c r="M31">
        <f t="shared" si="6"/>
        <v>-3.5999999999999996</v>
      </c>
      <c r="N31">
        <f t="shared" si="6"/>
        <v>-4.3999999999999995</v>
      </c>
      <c r="O31">
        <f t="shared" si="6"/>
        <v>-5.199999999999999</v>
      </c>
      <c r="P31">
        <f t="shared" si="6"/>
        <v>-5.999999999999999</v>
      </c>
    </row>
    <row r="32" spans="1:16" ht="12.75">
      <c r="A32" s="5"/>
      <c r="B32" s="6"/>
      <c r="I32">
        <f t="shared" si="5"/>
        <v>0</v>
      </c>
      <c r="K32">
        <f t="shared" si="6"/>
        <v>-2</v>
      </c>
      <c r="L32">
        <f t="shared" si="6"/>
        <v>-2.8</v>
      </c>
      <c r="M32">
        <f t="shared" si="6"/>
        <v>-3.5999999999999996</v>
      </c>
      <c r="N32">
        <f t="shared" si="6"/>
        <v>-4.3999999999999995</v>
      </c>
      <c r="O32">
        <f t="shared" si="6"/>
        <v>-5.199999999999999</v>
      </c>
      <c r="P32">
        <f t="shared" si="6"/>
        <v>-5.999999999999999</v>
      </c>
    </row>
    <row r="33" spans="1:16" ht="13.5" thickBot="1">
      <c r="A33" s="9"/>
      <c r="B33" s="10"/>
      <c r="I33">
        <f t="shared" si="5"/>
        <v>0</v>
      </c>
      <c r="K33">
        <f t="shared" si="6"/>
        <v>-2</v>
      </c>
      <c r="L33">
        <f t="shared" si="6"/>
        <v>-2.8</v>
      </c>
      <c r="M33">
        <f t="shared" si="6"/>
        <v>-3.5999999999999996</v>
      </c>
      <c r="N33">
        <f t="shared" si="6"/>
        <v>-4.3999999999999995</v>
      </c>
      <c r="O33">
        <f t="shared" si="6"/>
        <v>-5.199999999999999</v>
      </c>
      <c r="P33">
        <f t="shared" si="6"/>
        <v>-5.999999999999999</v>
      </c>
    </row>
    <row r="34" spans="9:16" ht="12.75">
      <c r="I34">
        <f t="shared" si="5"/>
        <v>0</v>
      </c>
      <c r="K34">
        <f t="shared" si="6"/>
        <v>-2</v>
      </c>
      <c r="L34">
        <f t="shared" si="6"/>
        <v>-2.8</v>
      </c>
      <c r="M34">
        <f t="shared" si="6"/>
        <v>-3.5999999999999996</v>
      </c>
      <c r="N34">
        <f t="shared" si="6"/>
        <v>-4.3999999999999995</v>
      </c>
      <c r="O34">
        <f t="shared" si="6"/>
        <v>-5.199999999999999</v>
      </c>
      <c r="P34">
        <f t="shared" si="6"/>
        <v>-5.999999999999999</v>
      </c>
    </row>
    <row r="35" spans="9:16" ht="12.75">
      <c r="I35">
        <f t="shared" si="5"/>
        <v>0</v>
      </c>
      <c r="K35">
        <f t="shared" si="6"/>
        <v>-2</v>
      </c>
      <c r="L35">
        <f t="shared" si="6"/>
        <v>-2.8</v>
      </c>
      <c r="M35">
        <f t="shared" si="6"/>
        <v>-3.5999999999999996</v>
      </c>
      <c r="N35">
        <f t="shared" si="6"/>
        <v>-4.3999999999999995</v>
      </c>
      <c r="O35">
        <f t="shared" si="6"/>
        <v>-5.199999999999999</v>
      </c>
      <c r="P35">
        <f t="shared" si="6"/>
        <v>-5.999999999999999</v>
      </c>
    </row>
    <row r="36" spans="9:16" ht="12.75">
      <c r="I36">
        <f t="shared" si="5"/>
        <v>0</v>
      </c>
      <c r="K36">
        <f t="shared" si="6"/>
        <v>-2</v>
      </c>
      <c r="L36">
        <f t="shared" si="6"/>
        <v>-2.8</v>
      </c>
      <c r="M36">
        <f t="shared" si="6"/>
        <v>-3.5999999999999996</v>
      </c>
      <c r="N36">
        <f t="shared" si="6"/>
        <v>-4.3999999999999995</v>
      </c>
      <c r="O36">
        <f t="shared" si="6"/>
        <v>-5.199999999999999</v>
      </c>
      <c r="P36">
        <f t="shared" si="6"/>
        <v>-5.999999999999999</v>
      </c>
    </row>
    <row r="37" spans="9:16" ht="12.75">
      <c r="I37">
        <f t="shared" si="5"/>
        <v>0</v>
      </c>
      <c r="K37">
        <f t="shared" si="6"/>
        <v>-2</v>
      </c>
      <c r="L37">
        <f t="shared" si="6"/>
        <v>-2.8</v>
      </c>
      <c r="M37">
        <f t="shared" si="6"/>
        <v>-3.5999999999999996</v>
      </c>
      <c r="N37">
        <f t="shared" si="6"/>
        <v>-4.3999999999999995</v>
      </c>
      <c r="O37">
        <f t="shared" si="6"/>
        <v>-5.199999999999999</v>
      </c>
      <c r="P37">
        <f t="shared" si="6"/>
        <v>-5.999999999999999</v>
      </c>
    </row>
    <row r="38" spans="9:16" ht="12.75">
      <c r="I38">
        <f t="shared" si="5"/>
        <v>0</v>
      </c>
      <c r="K38">
        <f t="shared" si="6"/>
        <v>-2</v>
      </c>
      <c r="L38">
        <f t="shared" si="6"/>
        <v>-2.8</v>
      </c>
      <c r="M38">
        <f t="shared" si="6"/>
        <v>-3.5999999999999996</v>
      </c>
      <c r="N38">
        <f t="shared" si="6"/>
        <v>-4.3999999999999995</v>
      </c>
      <c r="O38">
        <f t="shared" si="6"/>
        <v>-5.199999999999999</v>
      </c>
      <c r="P38">
        <f t="shared" si="6"/>
        <v>-5.999999999999999</v>
      </c>
    </row>
    <row r="39" spans="9:16" ht="12.75">
      <c r="I39">
        <f t="shared" si="5"/>
        <v>0</v>
      </c>
      <c r="K39">
        <f t="shared" si="6"/>
        <v>-2</v>
      </c>
      <c r="L39">
        <f t="shared" si="6"/>
        <v>-2.8</v>
      </c>
      <c r="M39">
        <f t="shared" si="6"/>
        <v>-3.5999999999999996</v>
      </c>
      <c r="N39">
        <f t="shared" si="6"/>
        <v>-4.3999999999999995</v>
      </c>
      <c r="O39">
        <f t="shared" si="6"/>
        <v>-5.199999999999999</v>
      </c>
      <c r="P39">
        <f t="shared" si="6"/>
        <v>-5.999999999999999</v>
      </c>
    </row>
    <row r="40" spans="9:16" ht="12.75">
      <c r="I40">
        <f t="shared" si="5"/>
        <v>0</v>
      </c>
      <c r="K40">
        <f t="shared" si="6"/>
        <v>-2</v>
      </c>
      <c r="L40">
        <f t="shared" si="6"/>
        <v>-2.8</v>
      </c>
      <c r="M40">
        <f t="shared" si="6"/>
        <v>-3.5999999999999996</v>
      </c>
      <c r="N40">
        <f t="shared" si="6"/>
        <v>-4.3999999999999995</v>
      </c>
      <c r="O40">
        <f t="shared" si="6"/>
        <v>-5.199999999999999</v>
      </c>
      <c r="P40">
        <f t="shared" si="6"/>
        <v>-5.999999999999999</v>
      </c>
    </row>
    <row r="41" spans="9:16" ht="12.75">
      <c r="I41">
        <f t="shared" si="5"/>
        <v>0</v>
      </c>
      <c r="K41">
        <f t="shared" si="6"/>
        <v>-2</v>
      </c>
      <c r="L41">
        <f t="shared" si="6"/>
        <v>-2.8</v>
      </c>
      <c r="M41">
        <f t="shared" si="6"/>
        <v>-3.5999999999999996</v>
      </c>
      <c r="N41">
        <f t="shared" si="6"/>
        <v>-4.3999999999999995</v>
      </c>
      <c r="O41">
        <f t="shared" si="6"/>
        <v>-5.199999999999999</v>
      </c>
      <c r="P41">
        <f t="shared" si="6"/>
        <v>-5.999999999999999</v>
      </c>
    </row>
    <row r="42" spans="9:16" ht="12.75">
      <c r="I42">
        <f t="shared" si="5"/>
        <v>0</v>
      </c>
      <c r="K42">
        <f t="shared" si="6"/>
        <v>-2</v>
      </c>
      <c r="L42">
        <f t="shared" si="6"/>
        <v>-2.8</v>
      </c>
      <c r="M42">
        <f t="shared" si="6"/>
        <v>-3.5999999999999996</v>
      </c>
      <c r="N42">
        <f t="shared" si="6"/>
        <v>-4.3999999999999995</v>
      </c>
      <c r="O42">
        <f t="shared" si="6"/>
        <v>-5.199999999999999</v>
      </c>
      <c r="P42">
        <f t="shared" si="6"/>
        <v>-5.999999999999999</v>
      </c>
    </row>
    <row r="43" spans="10:16" ht="12.75">
      <c r="J43" t="s">
        <v>20</v>
      </c>
      <c r="K43">
        <f aca="true" t="shared" si="7" ref="K43:P43">SUMIF(K21:K42,"&gt;0",K21:K42)/COUNTIF(K21:K42,"&gt;0")</f>
        <v>565.7777777777778</v>
      </c>
      <c r="L43">
        <f t="shared" si="7"/>
        <v>564.9777777777778</v>
      </c>
      <c r="M43">
        <f t="shared" si="7"/>
        <v>564.1777777777778</v>
      </c>
      <c r="N43">
        <f t="shared" si="7"/>
        <v>563.3777777777777</v>
      </c>
      <c r="O43">
        <f t="shared" si="7"/>
        <v>562.5777777777778</v>
      </c>
      <c r="P43">
        <f t="shared" si="7"/>
        <v>561.7777777777778</v>
      </c>
    </row>
    <row r="45" spans="10:16" ht="12.75">
      <c r="J45" t="s">
        <v>6</v>
      </c>
      <c r="K45">
        <f>$J$8</f>
        <v>0</v>
      </c>
      <c r="L45">
        <f>$J$9</f>
        <v>0.1</v>
      </c>
      <c r="M45">
        <f>$J$10</f>
        <v>0.2</v>
      </c>
      <c r="N45">
        <f>$J$11</f>
        <v>0.30000000000000004</v>
      </c>
      <c r="O45">
        <f>$J$12</f>
        <v>0.4</v>
      </c>
      <c r="P45">
        <f>$J$13</f>
        <v>0.5</v>
      </c>
    </row>
    <row r="46" spans="9:11" ht="12.75">
      <c r="I46" t="s">
        <v>2</v>
      </c>
      <c r="K46" t="s">
        <v>21</v>
      </c>
    </row>
    <row r="47" spans="9:16" ht="12.75">
      <c r="I47">
        <f>B14</f>
        <v>85</v>
      </c>
      <c r="J47">
        <f>I47/$E$10</f>
        <v>0.85</v>
      </c>
      <c r="K47">
        <f aca="true" t="shared" si="8" ref="K47:P47">LN(($J47-K$45)/(1-K$45))</f>
        <v>-0.16251892949777494</v>
      </c>
      <c r="L47">
        <f t="shared" si="8"/>
        <v>-0.1823215567939547</v>
      </c>
      <c r="M47">
        <f t="shared" si="8"/>
        <v>-0.20763936477824463</v>
      </c>
      <c r="N47">
        <f t="shared" si="8"/>
        <v>-0.2411620568168881</v>
      </c>
      <c r="O47">
        <f t="shared" si="8"/>
        <v>-0.2876820724517809</v>
      </c>
      <c r="P47">
        <f t="shared" si="8"/>
        <v>-0.35667494393873245</v>
      </c>
    </row>
    <row r="48" spans="9:16" ht="12.75">
      <c r="I48">
        <f aca="true" t="shared" si="9" ref="I48:I65">B15</f>
        <v>90</v>
      </c>
      <c r="J48">
        <f aca="true" t="shared" si="10" ref="J48:J65">I48/$E$10</f>
        <v>0.9</v>
      </c>
      <c r="K48">
        <f aca="true" t="shared" si="11" ref="K48:P65">LN(($J48-K$45)/(1-K$45))</f>
        <v>-0.10536051565782628</v>
      </c>
      <c r="L48">
        <f t="shared" si="11"/>
        <v>-0.11778303565638339</v>
      </c>
      <c r="M48">
        <f t="shared" si="11"/>
        <v>-0.13353139262452274</v>
      </c>
      <c r="N48">
        <f t="shared" si="11"/>
        <v>-0.15415067982725822</v>
      </c>
      <c r="O48">
        <f t="shared" si="11"/>
        <v>-0.1823215567939546</v>
      </c>
      <c r="P48">
        <f t="shared" si="11"/>
        <v>-0.2231435513142097</v>
      </c>
    </row>
    <row r="49" spans="9:16" ht="12.75">
      <c r="I49">
        <f t="shared" si="9"/>
        <v>91</v>
      </c>
      <c r="J49">
        <f t="shared" si="10"/>
        <v>0.91</v>
      </c>
      <c r="K49">
        <f t="shared" si="11"/>
        <v>-0.09431067947124129</v>
      </c>
      <c r="L49">
        <f t="shared" si="11"/>
        <v>-0.10536051565782628</v>
      </c>
      <c r="M49">
        <f t="shared" si="11"/>
        <v>-0.11934675763256625</v>
      </c>
      <c r="N49">
        <f t="shared" si="11"/>
        <v>-0.13762137787604772</v>
      </c>
      <c r="O49">
        <f t="shared" si="11"/>
        <v>-0.1625189294977748</v>
      </c>
      <c r="P49">
        <f t="shared" si="11"/>
        <v>-0.19845093872383818</v>
      </c>
    </row>
    <row r="50" spans="9:16" ht="12.75">
      <c r="I50">
        <f t="shared" si="9"/>
        <v>90</v>
      </c>
      <c r="J50">
        <f t="shared" si="10"/>
        <v>0.9</v>
      </c>
      <c r="K50">
        <f t="shared" si="11"/>
        <v>-0.10536051565782628</v>
      </c>
      <c r="L50">
        <f t="shared" si="11"/>
        <v>-0.11778303565638339</v>
      </c>
      <c r="M50">
        <f t="shared" si="11"/>
        <v>-0.13353139262452274</v>
      </c>
      <c r="N50">
        <f t="shared" si="11"/>
        <v>-0.15415067982725822</v>
      </c>
      <c r="O50">
        <f t="shared" si="11"/>
        <v>-0.1823215567939546</v>
      </c>
      <c r="P50">
        <f t="shared" si="11"/>
        <v>-0.2231435513142097</v>
      </c>
    </row>
    <row r="51" spans="9:16" ht="12.75">
      <c r="I51">
        <f t="shared" si="9"/>
        <v>85</v>
      </c>
      <c r="J51">
        <f t="shared" si="10"/>
        <v>0.85</v>
      </c>
      <c r="K51">
        <f t="shared" si="11"/>
        <v>-0.16251892949777494</v>
      </c>
      <c r="L51">
        <f t="shared" si="11"/>
        <v>-0.1823215567939547</v>
      </c>
      <c r="M51">
        <f t="shared" si="11"/>
        <v>-0.20763936477824463</v>
      </c>
      <c r="N51">
        <f t="shared" si="11"/>
        <v>-0.2411620568168881</v>
      </c>
      <c r="O51">
        <f t="shared" si="11"/>
        <v>-0.2876820724517809</v>
      </c>
      <c r="P51">
        <f t="shared" si="11"/>
        <v>-0.35667494393873245</v>
      </c>
    </row>
    <row r="52" spans="9:16" ht="12.75">
      <c r="I52">
        <f t="shared" si="9"/>
        <v>75</v>
      </c>
      <c r="J52">
        <f t="shared" si="10"/>
        <v>0.75</v>
      </c>
      <c r="K52">
        <f t="shared" si="11"/>
        <v>-0.2876820724517809</v>
      </c>
      <c r="L52">
        <f t="shared" si="11"/>
        <v>-0.325422400434628</v>
      </c>
      <c r="M52">
        <f t="shared" si="11"/>
        <v>-0.3746934494414107</v>
      </c>
      <c r="N52">
        <f t="shared" si="11"/>
        <v>-0.44183275227903934</v>
      </c>
      <c r="O52">
        <f t="shared" si="11"/>
        <v>-0.5389965007326869</v>
      </c>
      <c r="P52">
        <f t="shared" si="11"/>
        <v>-0.6931471805599453</v>
      </c>
    </row>
    <row r="53" spans="9:16" ht="12.75">
      <c r="I53">
        <f t="shared" si="9"/>
        <v>60</v>
      </c>
      <c r="J53">
        <f t="shared" si="10"/>
        <v>0.6</v>
      </c>
      <c r="K53">
        <f t="shared" si="11"/>
        <v>-0.5108256237659907</v>
      </c>
      <c r="L53">
        <f t="shared" si="11"/>
        <v>-0.587786664902119</v>
      </c>
      <c r="M53">
        <f t="shared" si="11"/>
        <v>-0.6931471805599454</v>
      </c>
      <c r="N53">
        <f t="shared" si="11"/>
        <v>-0.8472978603872038</v>
      </c>
      <c r="O53">
        <f t="shared" si="11"/>
        <v>-1.09861228866811</v>
      </c>
      <c r="P53">
        <f t="shared" si="11"/>
        <v>-1.6094379124341005</v>
      </c>
    </row>
    <row r="54" spans="9:16" ht="12.75">
      <c r="I54">
        <f t="shared" si="9"/>
        <v>55</v>
      </c>
      <c r="J54">
        <f t="shared" si="10"/>
        <v>0.55</v>
      </c>
      <c r="K54">
        <f t="shared" si="11"/>
        <v>-0.5978370007556204</v>
      </c>
      <c r="L54">
        <f t="shared" si="11"/>
        <v>-0.6931471805599451</v>
      </c>
      <c r="M54">
        <f t="shared" si="11"/>
        <v>-0.8266785731844679</v>
      </c>
      <c r="N54">
        <f t="shared" si="11"/>
        <v>-1.0296194171811581</v>
      </c>
      <c r="O54">
        <f t="shared" si="11"/>
        <v>-1.3862943611198904</v>
      </c>
      <c r="P54">
        <f t="shared" si="11"/>
        <v>-2.302585092994045</v>
      </c>
    </row>
    <row r="55" spans="9:16" ht="12.75">
      <c r="I55">
        <f t="shared" si="9"/>
        <v>53</v>
      </c>
      <c r="J55">
        <f t="shared" si="10"/>
        <v>0.53</v>
      </c>
      <c r="K55">
        <f t="shared" si="11"/>
        <v>-0.6348782724359695</v>
      </c>
      <c r="L55">
        <f t="shared" si="11"/>
        <v>-0.7386095546367026</v>
      </c>
      <c r="M55">
        <f t="shared" si="11"/>
        <v>-0.8855190732074014</v>
      </c>
      <c r="N55">
        <f t="shared" si="11"/>
        <v>-1.1130010261202092</v>
      </c>
      <c r="O55">
        <f t="shared" si="11"/>
        <v>-1.529395204760564</v>
      </c>
      <c r="P55">
        <f t="shared" si="11"/>
        <v>-2.8134107167600355</v>
      </c>
    </row>
    <row r="56" spans="9:16" ht="12.75">
      <c r="I56">
        <f t="shared" si="9"/>
        <v>45</v>
      </c>
      <c r="J56">
        <f t="shared" si="10"/>
        <v>0.45</v>
      </c>
      <c r="K56">
        <f t="shared" si="11"/>
        <v>-0.7985076962177716</v>
      </c>
      <c r="L56">
        <f t="shared" si="11"/>
        <v>-0.9444616088408515</v>
      </c>
      <c r="M56">
        <f t="shared" si="11"/>
        <v>-1.1631508098056809</v>
      </c>
      <c r="N56">
        <f t="shared" si="11"/>
        <v>-1.540445040947149</v>
      </c>
      <c r="O56">
        <f t="shared" si="11"/>
        <v>-2.4849066497880004</v>
      </c>
      <c r="P56" t="e">
        <f t="shared" si="11"/>
        <v>#NUM!</v>
      </c>
    </row>
    <row r="57" spans="9:16" ht="12.75">
      <c r="I57">
        <f t="shared" si="9"/>
        <v>0</v>
      </c>
      <c r="J57">
        <f t="shared" si="10"/>
        <v>0</v>
      </c>
      <c r="K57" t="e">
        <f t="shared" si="11"/>
        <v>#NUM!</v>
      </c>
      <c r="L57" t="e">
        <f t="shared" si="11"/>
        <v>#NUM!</v>
      </c>
      <c r="M57" t="e">
        <f t="shared" si="11"/>
        <v>#NUM!</v>
      </c>
      <c r="N57" t="e">
        <f t="shared" si="11"/>
        <v>#NUM!</v>
      </c>
      <c r="O57" t="e">
        <f t="shared" si="11"/>
        <v>#NUM!</v>
      </c>
      <c r="P57" t="e">
        <f t="shared" si="11"/>
        <v>#NUM!</v>
      </c>
    </row>
    <row r="58" spans="9:16" ht="12.75">
      <c r="I58">
        <f t="shared" si="9"/>
        <v>0</v>
      </c>
      <c r="J58">
        <f t="shared" si="10"/>
        <v>0</v>
      </c>
      <c r="K58" t="e">
        <f t="shared" si="11"/>
        <v>#NUM!</v>
      </c>
      <c r="L58" t="e">
        <f t="shared" si="11"/>
        <v>#NUM!</v>
      </c>
      <c r="M58" t="e">
        <f t="shared" si="11"/>
        <v>#NUM!</v>
      </c>
      <c r="N58" t="e">
        <f t="shared" si="11"/>
        <v>#NUM!</v>
      </c>
      <c r="O58" t="e">
        <f t="shared" si="11"/>
        <v>#NUM!</v>
      </c>
      <c r="P58" t="e">
        <f t="shared" si="11"/>
        <v>#NUM!</v>
      </c>
    </row>
    <row r="59" spans="9:16" ht="12.75">
      <c r="I59">
        <f t="shared" si="9"/>
        <v>0</v>
      </c>
      <c r="J59">
        <f t="shared" si="10"/>
        <v>0</v>
      </c>
      <c r="K59" t="e">
        <f t="shared" si="11"/>
        <v>#NUM!</v>
      </c>
      <c r="L59" t="e">
        <f t="shared" si="11"/>
        <v>#NUM!</v>
      </c>
      <c r="M59" t="e">
        <f t="shared" si="11"/>
        <v>#NUM!</v>
      </c>
      <c r="N59" t="e">
        <f t="shared" si="11"/>
        <v>#NUM!</v>
      </c>
      <c r="O59" t="e">
        <f t="shared" si="11"/>
        <v>#NUM!</v>
      </c>
      <c r="P59" t="e">
        <f t="shared" si="11"/>
        <v>#NUM!</v>
      </c>
    </row>
    <row r="60" spans="9:16" ht="12.75">
      <c r="I60">
        <f t="shared" si="9"/>
        <v>0</v>
      </c>
      <c r="J60">
        <f t="shared" si="10"/>
        <v>0</v>
      </c>
      <c r="K60" t="e">
        <f t="shared" si="11"/>
        <v>#NUM!</v>
      </c>
      <c r="L60" t="e">
        <f t="shared" si="11"/>
        <v>#NUM!</v>
      </c>
      <c r="M60" t="e">
        <f t="shared" si="11"/>
        <v>#NUM!</v>
      </c>
      <c r="N60" t="e">
        <f t="shared" si="11"/>
        <v>#NUM!</v>
      </c>
      <c r="O60" t="e">
        <f t="shared" si="11"/>
        <v>#NUM!</v>
      </c>
      <c r="P60" t="e">
        <f t="shared" si="11"/>
        <v>#NUM!</v>
      </c>
    </row>
    <row r="61" spans="9:16" ht="12.75">
      <c r="I61">
        <f t="shared" si="9"/>
        <v>0</v>
      </c>
      <c r="J61">
        <f t="shared" si="10"/>
        <v>0</v>
      </c>
      <c r="K61" t="e">
        <f t="shared" si="11"/>
        <v>#NUM!</v>
      </c>
      <c r="L61" t="e">
        <f t="shared" si="11"/>
        <v>#NUM!</v>
      </c>
      <c r="M61" t="e">
        <f t="shared" si="11"/>
        <v>#NUM!</v>
      </c>
      <c r="N61" t="e">
        <f t="shared" si="11"/>
        <v>#NUM!</v>
      </c>
      <c r="O61" t="e">
        <f t="shared" si="11"/>
        <v>#NUM!</v>
      </c>
      <c r="P61" t="e">
        <f t="shared" si="11"/>
        <v>#NUM!</v>
      </c>
    </row>
    <row r="62" spans="9:16" ht="12.75">
      <c r="I62">
        <f t="shared" si="9"/>
        <v>0</v>
      </c>
      <c r="J62">
        <f t="shared" si="10"/>
        <v>0</v>
      </c>
      <c r="K62" t="e">
        <f t="shared" si="11"/>
        <v>#NUM!</v>
      </c>
      <c r="L62" t="e">
        <f t="shared" si="11"/>
        <v>#NUM!</v>
      </c>
      <c r="M62" t="e">
        <f t="shared" si="11"/>
        <v>#NUM!</v>
      </c>
      <c r="N62" t="e">
        <f t="shared" si="11"/>
        <v>#NUM!</v>
      </c>
      <c r="O62" t="e">
        <f t="shared" si="11"/>
        <v>#NUM!</v>
      </c>
      <c r="P62" t="e">
        <f t="shared" si="11"/>
        <v>#NUM!</v>
      </c>
    </row>
    <row r="63" spans="9:16" ht="12.75">
      <c r="I63">
        <f t="shared" si="9"/>
        <v>0</v>
      </c>
      <c r="J63">
        <f t="shared" si="10"/>
        <v>0</v>
      </c>
      <c r="K63" t="e">
        <f t="shared" si="11"/>
        <v>#NUM!</v>
      </c>
      <c r="L63" t="e">
        <f t="shared" si="11"/>
        <v>#NUM!</v>
      </c>
      <c r="M63" t="e">
        <f t="shared" si="11"/>
        <v>#NUM!</v>
      </c>
      <c r="N63" t="e">
        <f t="shared" si="11"/>
        <v>#NUM!</v>
      </c>
      <c r="O63" t="e">
        <f t="shared" si="11"/>
        <v>#NUM!</v>
      </c>
      <c r="P63" t="e">
        <f t="shared" si="11"/>
        <v>#NUM!</v>
      </c>
    </row>
    <row r="64" spans="9:16" ht="12.75">
      <c r="I64">
        <f t="shared" si="9"/>
        <v>0</v>
      </c>
      <c r="J64">
        <f t="shared" si="10"/>
        <v>0</v>
      </c>
      <c r="K64" t="e">
        <f t="shared" si="11"/>
        <v>#NUM!</v>
      </c>
      <c r="L64" t="e">
        <f t="shared" si="11"/>
        <v>#NUM!</v>
      </c>
      <c r="M64" t="e">
        <f t="shared" si="11"/>
        <v>#NUM!</v>
      </c>
      <c r="N64" t="e">
        <f t="shared" si="11"/>
        <v>#NUM!</v>
      </c>
      <c r="O64" t="e">
        <f t="shared" si="11"/>
        <v>#NUM!</v>
      </c>
      <c r="P64" t="e">
        <f t="shared" si="11"/>
        <v>#NUM!</v>
      </c>
    </row>
    <row r="65" spans="9:16" ht="12.75">
      <c r="I65">
        <f t="shared" si="9"/>
        <v>0</v>
      </c>
      <c r="J65">
        <f t="shared" si="10"/>
        <v>0</v>
      </c>
      <c r="K65" t="e">
        <f t="shared" si="11"/>
        <v>#NUM!</v>
      </c>
      <c r="L65" t="e">
        <f t="shared" si="11"/>
        <v>#NUM!</v>
      </c>
      <c r="M65" t="e">
        <f t="shared" si="11"/>
        <v>#NUM!</v>
      </c>
      <c r="N65" t="e">
        <f t="shared" si="11"/>
        <v>#NUM!</v>
      </c>
      <c r="O65" t="e">
        <f t="shared" si="11"/>
        <v>#NUM!</v>
      </c>
      <c r="P65" t="e">
        <f t="shared" si="11"/>
        <v>#NUM!</v>
      </c>
    </row>
    <row r="66" spans="10:16" ht="12.75">
      <c r="J66" t="s">
        <v>20</v>
      </c>
      <c r="K66">
        <f aca="true" t="shared" si="12" ref="K66:P66">SUMIF(K47:K65,"&lt;0",K47:K65)/COUNTIF(K47:K65,"&lt;0")</f>
        <v>-0.3459800235409577</v>
      </c>
      <c r="L66">
        <f t="shared" si="12"/>
        <v>-0.39949971099327486</v>
      </c>
      <c r="M66">
        <f t="shared" si="12"/>
        <v>-0.4744877358637007</v>
      </c>
      <c r="N66">
        <f t="shared" si="12"/>
        <v>-0.5900442948079101</v>
      </c>
      <c r="O66">
        <f t="shared" si="12"/>
        <v>-0.8140731193058498</v>
      </c>
      <c r="P66">
        <f t="shared" si="12"/>
        <v>-0.9751854257753165</v>
      </c>
    </row>
    <row r="68" spans="10:46" ht="12.75">
      <c r="J68" t="s">
        <v>22</v>
      </c>
      <c r="K68">
        <f aca="true" t="shared" si="13" ref="K68:P68">EXP(K$66/K$43)</f>
        <v>0.9993886747179193</v>
      </c>
      <c r="L68">
        <f t="shared" si="13"/>
        <v>0.9992931429952173</v>
      </c>
      <c r="M68">
        <f t="shared" si="13"/>
        <v>0.9991593283493343</v>
      </c>
      <c r="N68">
        <f t="shared" si="13"/>
        <v>0.998953214983978</v>
      </c>
      <c r="O68">
        <f t="shared" si="13"/>
        <v>0.9985540054427298</v>
      </c>
      <c r="P68">
        <f t="shared" si="13"/>
        <v>0.9982656140102352</v>
      </c>
      <c r="Q68">
        <f aca="true" t="shared" si="14" ref="Q68:AT68">K$68</f>
        <v>0.9993886747179193</v>
      </c>
      <c r="R68">
        <f t="shared" si="14"/>
        <v>0.9992931429952173</v>
      </c>
      <c r="S68">
        <f t="shared" si="14"/>
        <v>0.9991593283493343</v>
      </c>
      <c r="T68">
        <f t="shared" si="14"/>
        <v>0.998953214983978</v>
      </c>
      <c r="U68">
        <f t="shared" si="14"/>
        <v>0.9985540054427298</v>
      </c>
      <c r="V68">
        <f t="shared" si="14"/>
        <v>0.9982656140102352</v>
      </c>
      <c r="W68">
        <f t="shared" si="14"/>
        <v>0.9993886747179193</v>
      </c>
      <c r="X68">
        <f t="shared" si="14"/>
        <v>0.9992931429952173</v>
      </c>
      <c r="Y68">
        <f t="shared" si="14"/>
        <v>0.9991593283493343</v>
      </c>
      <c r="Z68">
        <f t="shared" si="14"/>
        <v>0.998953214983978</v>
      </c>
      <c r="AA68">
        <f t="shared" si="14"/>
        <v>0.9985540054427298</v>
      </c>
      <c r="AB68">
        <f t="shared" si="14"/>
        <v>0.9982656140102352</v>
      </c>
      <c r="AC68">
        <f t="shared" si="14"/>
        <v>0.9993886747179193</v>
      </c>
      <c r="AD68">
        <f t="shared" si="14"/>
        <v>0.9992931429952173</v>
      </c>
      <c r="AE68">
        <f t="shared" si="14"/>
        <v>0.9991593283493343</v>
      </c>
      <c r="AF68">
        <f t="shared" si="14"/>
        <v>0.998953214983978</v>
      </c>
      <c r="AG68">
        <f t="shared" si="14"/>
        <v>0.9985540054427298</v>
      </c>
      <c r="AH68">
        <f t="shared" si="14"/>
        <v>0.9982656140102352</v>
      </c>
      <c r="AI68">
        <f t="shared" si="14"/>
        <v>0.9993886747179193</v>
      </c>
      <c r="AJ68">
        <f t="shared" si="14"/>
        <v>0.9992931429952173</v>
      </c>
      <c r="AK68">
        <f t="shared" si="14"/>
        <v>0.9991593283493343</v>
      </c>
      <c r="AL68">
        <f t="shared" si="14"/>
        <v>0.998953214983978</v>
      </c>
      <c r="AM68">
        <f t="shared" si="14"/>
        <v>0.9985540054427298</v>
      </c>
      <c r="AN68">
        <f t="shared" si="14"/>
        <v>0.9982656140102352</v>
      </c>
      <c r="AO68">
        <f t="shared" si="14"/>
        <v>0.9993886747179193</v>
      </c>
      <c r="AP68">
        <f t="shared" si="14"/>
        <v>0.9992931429952173</v>
      </c>
      <c r="AQ68">
        <f t="shared" si="14"/>
        <v>0.9991593283493343</v>
      </c>
      <c r="AR68">
        <f t="shared" si="14"/>
        <v>0.998953214983978</v>
      </c>
      <c r="AS68">
        <f t="shared" si="14"/>
        <v>0.9985540054427298</v>
      </c>
      <c r="AT68">
        <f t="shared" si="14"/>
        <v>0.9982656140102352</v>
      </c>
    </row>
    <row r="69" spans="10:46" ht="12.75">
      <c r="J69" t="s">
        <v>29</v>
      </c>
      <c r="K69">
        <f aca="true" t="shared" si="15" ref="K69:P69">K$45</f>
        <v>0</v>
      </c>
      <c r="L69">
        <f t="shared" si="15"/>
        <v>0.1</v>
      </c>
      <c r="M69">
        <f t="shared" si="15"/>
        <v>0.2</v>
      </c>
      <c r="N69">
        <f t="shared" si="15"/>
        <v>0.30000000000000004</v>
      </c>
      <c r="O69">
        <f t="shared" si="15"/>
        <v>0.4</v>
      </c>
      <c r="P69">
        <f t="shared" si="15"/>
        <v>0.5</v>
      </c>
      <c r="Q69">
        <f aca="true" t="shared" si="16" ref="Q69:AT69">K$69</f>
        <v>0</v>
      </c>
      <c r="R69">
        <f t="shared" si="16"/>
        <v>0.1</v>
      </c>
      <c r="S69">
        <f t="shared" si="16"/>
        <v>0.2</v>
      </c>
      <c r="T69">
        <f t="shared" si="16"/>
        <v>0.30000000000000004</v>
      </c>
      <c r="U69">
        <f t="shared" si="16"/>
        <v>0.4</v>
      </c>
      <c r="V69">
        <f t="shared" si="16"/>
        <v>0.5</v>
      </c>
      <c r="W69">
        <f t="shared" si="16"/>
        <v>0</v>
      </c>
      <c r="X69">
        <f t="shared" si="16"/>
        <v>0.1</v>
      </c>
      <c r="Y69">
        <f t="shared" si="16"/>
        <v>0.2</v>
      </c>
      <c r="Z69">
        <f t="shared" si="16"/>
        <v>0.30000000000000004</v>
      </c>
      <c r="AA69">
        <f t="shared" si="16"/>
        <v>0.4</v>
      </c>
      <c r="AB69">
        <f t="shared" si="16"/>
        <v>0.5</v>
      </c>
      <c r="AC69">
        <f t="shared" si="16"/>
        <v>0</v>
      </c>
      <c r="AD69">
        <f t="shared" si="16"/>
        <v>0.1</v>
      </c>
      <c r="AE69">
        <f t="shared" si="16"/>
        <v>0.2</v>
      </c>
      <c r="AF69">
        <f t="shared" si="16"/>
        <v>0.30000000000000004</v>
      </c>
      <c r="AG69">
        <f t="shared" si="16"/>
        <v>0.4</v>
      </c>
      <c r="AH69">
        <f t="shared" si="16"/>
        <v>0.5</v>
      </c>
      <c r="AI69">
        <f t="shared" si="16"/>
        <v>0</v>
      </c>
      <c r="AJ69">
        <f t="shared" si="16"/>
        <v>0.1</v>
      </c>
      <c r="AK69">
        <f t="shared" si="16"/>
        <v>0.2</v>
      </c>
      <c r="AL69">
        <f t="shared" si="16"/>
        <v>0.30000000000000004</v>
      </c>
      <c r="AM69">
        <f t="shared" si="16"/>
        <v>0.4</v>
      </c>
      <c r="AN69">
        <f t="shared" si="16"/>
        <v>0.5</v>
      </c>
      <c r="AO69">
        <f t="shared" si="16"/>
        <v>0</v>
      </c>
      <c r="AP69">
        <f t="shared" si="16"/>
        <v>0.1</v>
      </c>
      <c r="AQ69">
        <f t="shared" si="16"/>
        <v>0.2</v>
      </c>
      <c r="AR69">
        <f t="shared" si="16"/>
        <v>0.30000000000000004</v>
      </c>
      <c r="AS69">
        <f t="shared" si="16"/>
        <v>0.4</v>
      </c>
      <c r="AT69">
        <f t="shared" si="16"/>
        <v>0.5</v>
      </c>
    </row>
    <row r="70" spans="10:46" ht="12.75">
      <c r="J70" t="s">
        <v>30</v>
      </c>
      <c r="K70">
        <f aca="true" t="shared" si="17" ref="K70:P70">$K$18</f>
        <v>2</v>
      </c>
      <c r="L70">
        <f t="shared" si="17"/>
        <v>2</v>
      </c>
      <c r="M70">
        <f t="shared" si="17"/>
        <v>2</v>
      </c>
      <c r="N70">
        <f t="shared" si="17"/>
        <v>2</v>
      </c>
      <c r="O70">
        <f t="shared" si="17"/>
        <v>2</v>
      </c>
      <c r="P70">
        <f t="shared" si="17"/>
        <v>2</v>
      </c>
      <c r="Q70">
        <f aca="true" t="shared" si="18" ref="Q70:V70">$L$18</f>
        <v>2.8</v>
      </c>
      <c r="R70">
        <f t="shared" si="18"/>
        <v>2.8</v>
      </c>
      <c r="S70">
        <f t="shared" si="18"/>
        <v>2.8</v>
      </c>
      <c r="T70">
        <f t="shared" si="18"/>
        <v>2.8</v>
      </c>
      <c r="U70">
        <f t="shared" si="18"/>
        <v>2.8</v>
      </c>
      <c r="V70">
        <f t="shared" si="18"/>
        <v>2.8</v>
      </c>
      <c r="W70">
        <f aca="true" t="shared" si="19" ref="W70:AB70">$M$18</f>
        <v>3.5999999999999996</v>
      </c>
      <c r="X70">
        <f t="shared" si="19"/>
        <v>3.5999999999999996</v>
      </c>
      <c r="Y70">
        <f t="shared" si="19"/>
        <v>3.5999999999999996</v>
      </c>
      <c r="Z70">
        <f t="shared" si="19"/>
        <v>3.5999999999999996</v>
      </c>
      <c r="AA70">
        <f t="shared" si="19"/>
        <v>3.5999999999999996</v>
      </c>
      <c r="AB70">
        <f t="shared" si="19"/>
        <v>3.5999999999999996</v>
      </c>
      <c r="AC70">
        <f aca="true" t="shared" si="20" ref="AC70:AH70">$N$18</f>
        <v>4.3999999999999995</v>
      </c>
      <c r="AD70">
        <f t="shared" si="20"/>
        <v>4.3999999999999995</v>
      </c>
      <c r="AE70">
        <f t="shared" si="20"/>
        <v>4.3999999999999995</v>
      </c>
      <c r="AF70">
        <f t="shared" si="20"/>
        <v>4.3999999999999995</v>
      </c>
      <c r="AG70">
        <f t="shared" si="20"/>
        <v>4.3999999999999995</v>
      </c>
      <c r="AH70">
        <f t="shared" si="20"/>
        <v>4.3999999999999995</v>
      </c>
      <c r="AI70">
        <f aca="true" t="shared" si="21" ref="AI70:AN70">$O$18</f>
        <v>5.199999999999999</v>
      </c>
      <c r="AJ70">
        <f t="shared" si="21"/>
        <v>5.199999999999999</v>
      </c>
      <c r="AK70">
        <f t="shared" si="21"/>
        <v>5.199999999999999</v>
      </c>
      <c r="AL70">
        <f t="shared" si="21"/>
        <v>5.199999999999999</v>
      </c>
      <c r="AM70">
        <f t="shared" si="21"/>
        <v>5.199999999999999</v>
      </c>
      <c r="AN70">
        <f t="shared" si="21"/>
        <v>5.199999999999999</v>
      </c>
      <c r="AO70">
        <f aca="true" t="shared" si="22" ref="AO70:AT70">$P$18</f>
        <v>5.999999999999999</v>
      </c>
      <c r="AP70">
        <f t="shared" si="22"/>
        <v>5.999999999999999</v>
      </c>
      <c r="AQ70">
        <f t="shared" si="22"/>
        <v>5.999999999999999</v>
      </c>
      <c r="AR70">
        <f t="shared" si="22"/>
        <v>5.999999999999999</v>
      </c>
      <c r="AS70">
        <f t="shared" si="22"/>
        <v>5.999999999999999</v>
      </c>
      <c r="AT70">
        <f t="shared" si="22"/>
        <v>5.999999999999999</v>
      </c>
    </row>
    <row r="72" spans="9:11" ht="12.75">
      <c r="I72" t="s">
        <v>25</v>
      </c>
      <c r="J72" t="s">
        <v>24</v>
      </c>
      <c r="K72" t="s">
        <v>26</v>
      </c>
    </row>
    <row r="73" spans="9:46" ht="12.75">
      <c r="I73">
        <f>I21</f>
        <v>0</v>
      </c>
      <c r="J73">
        <f>J47</f>
        <v>0.85</v>
      </c>
      <c r="K73">
        <f aca="true" t="shared" si="23" ref="K73:AA73">IF($I73&gt;K$70,K$69+(1-K$69)*K$68^($I73-K$70),1)</f>
        <v>1</v>
      </c>
      <c r="L73">
        <f t="shared" si="23"/>
        <v>1</v>
      </c>
      <c r="M73">
        <f t="shared" si="23"/>
        <v>1</v>
      </c>
      <c r="N73">
        <f t="shared" si="23"/>
        <v>1</v>
      </c>
      <c r="O73">
        <f t="shared" si="23"/>
        <v>1</v>
      </c>
      <c r="P73">
        <f t="shared" si="23"/>
        <v>1</v>
      </c>
      <c r="Q73">
        <f t="shared" si="23"/>
        <v>1</v>
      </c>
      <c r="R73">
        <f t="shared" si="23"/>
        <v>1</v>
      </c>
      <c r="S73">
        <f t="shared" si="23"/>
        <v>1</v>
      </c>
      <c r="T73">
        <f t="shared" si="23"/>
        <v>1</v>
      </c>
      <c r="U73">
        <f t="shared" si="23"/>
        <v>1</v>
      </c>
      <c r="V73">
        <f t="shared" si="23"/>
        <v>1</v>
      </c>
      <c r="W73">
        <f t="shared" si="23"/>
        <v>1</v>
      </c>
      <c r="X73">
        <f t="shared" si="23"/>
        <v>1</v>
      </c>
      <c r="Y73">
        <f t="shared" si="23"/>
        <v>1</v>
      </c>
      <c r="Z73">
        <f t="shared" si="23"/>
        <v>1</v>
      </c>
      <c r="AA73">
        <f t="shared" si="23"/>
        <v>1</v>
      </c>
      <c r="AB73">
        <f aca="true" t="shared" si="24" ref="Q73:AT81">IF($I73&gt;AB$70,AB$69+(1-AB$69)*AB$68^($I73-AB$70),1)</f>
        <v>1</v>
      </c>
      <c r="AC73">
        <f t="shared" si="24"/>
        <v>1</v>
      </c>
      <c r="AD73">
        <f t="shared" si="24"/>
        <v>1</v>
      </c>
      <c r="AE73">
        <f t="shared" si="24"/>
        <v>1</v>
      </c>
      <c r="AF73">
        <f t="shared" si="24"/>
        <v>1</v>
      </c>
      <c r="AG73">
        <f t="shared" si="24"/>
        <v>1</v>
      </c>
      <c r="AH73">
        <f t="shared" si="24"/>
        <v>1</v>
      </c>
      <c r="AI73">
        <f t="shared" si="24"/>
        <v>1</v>
      </c>
      <c r="AJ73">
        <f t="shared" si="24"/>
        <v>1</v>
      </c>
      <c r="AK73">
        <f t="shared" si="24"/>
        <v>1</v>
      </c>
      <c r="AL73">
        <f t="shared" si="24"/>
        <v>1</v>
      </c>
      <c r="AM73">
        <f t="shared" si="24"/>
        <v>1</v>
      </c>
      <c r="AN73">
        <f t="shared" si="24"/>
        <v>1</v>
      </c>
      <c r="AO73">
        <f t="shared" si="24"/>
        <v>1</v>
      </c>
      <c r="AP73">
        <f t="shared" si="24"/>
        <v>1</v>
      </c>
      <c r="AQ73">
        <f t="shared" si="24"/>
        <v>1</v>
      </c>
      <c r="AR73">
        <f t="shared" si="24"/>
        <v>1</v>
      </c>
      <c r="AS73">
        <f t="shared" si="24"/>
        <v>1</v>
      </c>
      <c r="AT73">
        <f t="shared" si="24"/>
        <v>1</v>
      </c>
    </row>
    <row r="74" spans="9:46" ht="12.75">
      <c r="I74">
        <f aca="true" t="shared" si="25" ref="I74:I91">I22</f>
        <v>10</v>
      </c>
      <c r="J74">
        <f aca="true" t="shared" si="26" ref="J74:J91">J48</f>
        <v>0.9</v>
      </c>
      <c r="K74">
        <f aca="true" t="shared" si="27" ref="K74:P83">IF($I74&gt;K$70,K$69+(1-K$69)*K$68^($I74-K$70),1)</f>
        <v>0.9951198490799769</v>
      </c>
      <c r="L74">
        <f t="shared" si="27"/>
        <v>0.9949232028810645</v>
      </c>
      <c r="M74">
        <f t="shared" si="27"/>
        <v>0.9946355055724692</v>
      </c>
      <c r="N74">
        <f t="shared" si="27"/>
        <v>0.9941594358795695</v>
      </c>
      <c r="O74">
        <f t="shared" si="27"/>
        <v>0.9930942518456098</v>
      </c>
      <c r="P74">
        <f t="shared" si="27"/>
        <v>0.9931044236023372</v>
      </c>
      <c r="Q74">
        <f t="shared" si="24"/>
        <v>0.9956067905350525</v>
      </c>
      <c r="R74">
        <f t="shared" si="24"/>
        <v>0.9954295912261507</v>
      </c>
      <c r="S74">
        <f t="shared" si="24"/>
        <v>0.9951703322698091</v>
      </c>
      <c r="T74">
        <f t="shared" si="24"/>
        <v>0.9947412926267059</v>
      </c>
      <c r="U74">
        <f t="shared" si="24"/>
        <v>0.9937812347730436</v>
      </c>
      <c r="V74">
        <f t="shared" si="24"/>
        <v>0.9937896800365029</v>
      </c>
      <c r="W74">
        <f t="shared" si="24"/>
        <v>0.9960939702649257</v>
      </c>
      <c r="X74">
        <f t="shared" si="24"/>
        <v>0.9959362661088476</v>
      </c>
      <c r="Y74">
        <f t="shared" si="24"/>
        <v>0.9957055189304207</v>
      </c>
      <c r="Z74">
        <f t="shared" si="24"/>
        <v>0.9953236370964844</v>
      </c>
      <c r="AA74">
        <f t="shared" si="24"/>
        <v>0.9944690134349515</v>
      </c>
      <c r="AB74">
        <f t="shared" si="24"/>
        <v>0.9944758887565498</v>
      </c>
      <c r="AC74">
        <f t="shared" si="24"/>
        <v>0.9965813883861915</v>
      </c>
      <c r="AD74">
        <f t="shared" si="24"/>
        <v>0.9964432276912907</v>
      </c>
      <c r="AE74">
        <f t="shared" si="24"/>
        <v>0.9962410657965757</v>
      </c>
      <c r="AF74">
        <f t="shared" si="24"/>
        <v>0.995906469697723</v>
      </c>
      <c r="AG74">
        <f t="shared" si="24"/>
        <v>0.9951575887530353</v>
      </c>
      <c r="AH74">
        <f t="shared" si="24"/>
        <v>0.9951630510858488</v>
      </c>
      <c r="AI74">
        <f t="shared" si="24"/>
        <v>0.9970690450155016</v>
      </c>
      <c r="AJ74">
        <f t="shared" si="24"/>
        <v>0.9969504761357081</v>
      </c>
      <c r="AK74">
        <f t="shared" si="24"/>
        <v>0.9967769731107092</v>
      </c>
      <c r="AL74">
        <f t="shared" si="24"/>
        <v>0.996489790839582</v>
      </c>
      <c r="AM74">
        <f t="shared" si="24"/>
        <v>0.995846961650064</v>
      </c>
      <c r="AN74">
        <f t="shared" si="24"/>
        <v>0.9958511683496098</v>
      </c>
      <c r="AO74">
        <f t="shared" si="24"/>
        <v>0.9975569402695652</v>
      </c>
      <c r="AP74">
        <f t="shared" si="24"/>
        <v>0.9974580116044193</v>
      </c>
      <c r="AQ74">
        <f t="shared" si="24"/>
        <v>0.9973132411154195</v>
      </c>
      <c r="AR74">
        <f t="shared" si="24"/>
        <v>0.9970736009315649</v>
      </c>
      <c r="AS74">
        <f t="shared" si="24"/>
        <v>0.9965371330498763</v>
      </c>
      <c r="AT74">
        <f t="shared" si="24"/>
        <v>0.9965402418748843</v>
      </c>
    </row>
    <row r="75" spans="9:46" ht="12.75">
      <c r="I75">
        <f t="shared" si="25"/>
        <v>20</v>
      </c>
      <c r="J75">
        <f t="shared" si="26"/>
        <v>0.91</v>
      </c>
      <c r="K75">
        <f t="shared" si="27"/>
        <v>0.9890531378687495</v>
      </c>
      <c r="L75">
        <f t="shared" si="27"/>
        <v>0.9886174592019679</v>
      </c>
      <c r="M75">
        <f t="shared" si="27"/>
        <v>0.9879804452122871</v>
      </c>
      <c r="N75">
        <f t="shared" si="27"/>
        <v>0.9869272119573377</v>
      </c>
      <c r="O75">
        <f t="shared" si="27"/>
        <v>0.9845737311481415</v>
      </c>
      <c r="P75">
        <f t="shared" si="27"/>
        <v>0.9846185305022571</v>
      </c>
      <c r="Q75">
        <f t="shared" si="24"/>
        <v>0.9895371107033245</v>
      </c>
      <c r="R75">
        <f t="shared" si="24"/>
        <v>0.9891202794698201</v>
      </c>
      <c r="S75">
        <f t="shared" si="24"/>
        <v>0.9885107927441128</v>
      </c>
      <c r="T75">
        <f t="shared" si="24"/>
        <v>0.9875030065261495</v>
      </c>
      <c r="U75">
        <f t="shared" si="24"/>
        <v>0.9852508447297945</v>
      </c>
      <c r="V75">
        <f t="shared" si="24"/>
        <v>0.985291994276353</v>
      </c>
      <c r="W75">
        <f t="shared" si="24"/>
        <v>0.9900213203600635</v>
      </c>
      <c r="X75">
        <f t="shared" si="24"/>
        <v>0.9896233842563023</v>
      </c>
      <c r="Y75">
        <f t="shared" si="24"/>
        <v>0.989041497224523</v>
      </c>
      <c r="Z75">
        <f t="shared" si="24"/>
        <v>0.9880792837361783</v>
      </c>
      <c r="AA75">
        <f t="shared" si="24"/>
        <v>0.9859287426142276</v>
      </c>
      <c r="AB75">
        <f t="shared" si="24"/>
        <v>0.9859663939483281</v>
      </c>
      <c r="AC75">
        <f t="shared" si="24"/>
        <v>0.9905057669548507</v>
      </c>
      <c r="AD75">
        <f t="shared" si="24"/>
        <v>0.9901267737224076</v>
      </c>
      <c r="AE75">
        <f t="shared" si="24"/>
        <v>0.9895725588937607</v>
      </c>
      <c r="AF75">
        <f t="shared" si="24"/>
        <v>0.9886560439919823</v>
      </c>
      <c r="AG75">
        <f t="shared" si="24"/>
        <v>0.986607425709901</v>
      </c>
      <c r="AH75">
        <f t="shared" si="24"/>
        <v>0.9866417308187796</v>
      </c>
      <c r="AI75">
        <f t="shared" si="24"/>
        <v>0.9909904506036269</v>
      </c>
      <c r="AJ75">
        <f t="shared" si="24"/>
        <v>0.9906304480292211</v>
      </c>
      <c r="AK75">
        <f t="shared" si="24"/>
        <v>0.9901039779922305</v>
      </c>
      <c r="AL75">
        <f t="shared" si="24"/>
        <v>0.9892332876984591</v>
      </c>
      <c r="AM75">
        <f t="shared" si="24"/>
        <v>0.9872868949263276</v>
      </c>
      <c r="AN75">
        <f t="shared" si="24"/>
        <v>0.9873180061901116</v>
      </c>
      <c r="AO75">
        <f t="shared" si="24"/>
        <v>0.9914753714223896</v>
      </c>
      <c r="AP75">
        <f t="shared" si="24"/>
        <v>0.9911344073379186</v>
      </c>
      <c r="AQ75">
        <f t="shared" si="24"/>
        <v>0.9906357547604994</v>
      </c>
      <c r="AR75">
        <f t="shared" si="24"/>
        <v>0.9898110152608456</v>
      </c>
      <c r="AS75">
        <f t="shared" si="24"/>
        <v>0.9879671511740733</v>
      </c>
      <c r="AT75">
        <f t="shared" si="24"/>
        <v>0.9879952213665382</v>
      </c>
    </row>
    <row r="76" spans="9:46" ht="12.75">
      <c r="I76">
        <f t="shared" si="25"/>
        <v>40</v>
      </c>
      <c r="J76">
        <f t="shared" si="26"/>
        <v>0.9</v>
      </c>
      <c r="K76">
        <f t="shared" si="27"/>
        <v>0.9770304464046204</v>
      </c>
      <c r="L76">
        <f t="shared" si="27"/>
        <v>0.9761389520130918</v>
      </c>
      <c r="M76">
        <f t="shared" si="27"/>
        <v>0.974837065793589</v>
      </c>
      <c r="N76">
        <f t="shared" si="27"/>
        <v>0.9726880297087483</v>
      </c>
      <c r="O76">
        <f t="shared" si="27"/>
        <v>0.9678981541651214</v>
      </c>
      <c r="P76">
        <f t="shared" si="27"/>
        <v>0.9680823354255005</v>
      </c>
      <c r="Q76">
        <f t="shared" si="24"/>
        <v>0.9775085361821138</v>
      </c>
      <c r="R76">
        <f t="shared" si="24"/>
        <v>0.9766347113727181</v>
      </c>
      <c r="S76">
        <f t="shared" si="24"/>
        <v>0.9753585672190461</v>
      </c>
      <c r="T76">
        <f t="shared" si="24"/>
        <v>0.9732518887425277</v>
      </c>
      <c r="U76">
        <f t="shared" si="24"/>
        <v>0.9685559523737844</v>
      </c>
      <c r="V76">
        <f t="shared" si="24"/>
        <v>0.9687328192109153</v>
      </c>
      <c r="W76">
        <f t="shared" si="24"/>
        <v>0.9779868599030177</v>
      </c>
      <c r="X76">
        <f t="shared" si="24"/>
        <v>0.9771307512555908</v>
      </c>
      <c r="Y76">
        <f t="shared" si="24"/>
        <v>0.9758804196392463</v>
      </c>
      <c r="Z76">
        <f t="shared" si="24"/>
        <v>0.9738162204129469</v>
      </c>
      <c r="AA76">
        <f t="shared" si="24"/>
        <v>0.969214512512171</v>
      </c>
      <c r="AB76">
        <f t="shared" si="24"/>
        <v>0.9693842069594216</v>
      </c>
      <c r="AC76">
        <f t="shared" si="24"/>
        <v>0.9784654176818081</v>
      </c>
      <c r="AD76">
        <f t="shared" si="24"/>
        <v>0.9776270718204423</v>
      </c>
      <c r="AE76">
        <f t="shared" si="24"/>
        <v>0.9764026232904255</v>
      </c>
      <c r="AF76">
        <f t="shared" si="24"/>
        <v>0.9743810251161782</v>
      </c>
      <c r="AG76">
        <f t="shared" si="24"/>
        <v>0.969873835462826</v>
      </c>
      <c r="AH76">
        <f t="shared" si="24"/>
        <v>0.9700364999272375</v>
      </c>
      <c r="AI76">
        <f t="shared" si="24"/>
        <v>0.9789442096330163</v>
      </c>
      <c r="AJ76">
        <f t="shared" si="24"/>
        <v>0.9781236732260953</v>
      </c>
      <c r="AK76">
        <f t="shared" si="24"/>
        <v>0.9769251784089781</v>
      </c>
      <c r="AL76">
        <f t="shared" si="24"/>
        <v>0.9749463032487263</v>
      </c>
      <c r="AM76">
        <f t="shared" si="24"/>
        <v>0.9705339221093175</v>
      </c>
      <c r="AN76">
        <f t="shared" si="24"/>
        <v>0.9706896993723262</v>
      </c>
      <c r="AO76">
        <f t="shared" si="24"/>
        <v>0.9794232358712295</v>
      </c>
      <c r="AP76">
        <f t="shared" si="24"/>
        <v>0.9786205556314627</v>
      </c>
      <c r="AQ76">
        <f t="shared" si="24"/>
        <v>0.9774480852314584</v>
      </c>
      <c r="AR76">
        <f t="shared" si="24"/>
        <v>0.9755120552074279</v>
      </c>
      <c r="AS76">
        <f t="shared" si="24"/>
        <v>0.971194773336237</v>
      </c>
      <c r="AT76">
        <f t="shared" si="24"/>
        <v>0.9713438065543996</v>
      </c>
    </row>
    <row r="77" spans="9:46" ht="12.75">
      <c r="I77">
        <f t="shared" si="25"/>
        <v>80</v>
      </c>
      <c r="J77">
        <f t="shared" si="26"/>
        <v>0.85</v>
      </c>
      <c r="K77">
        <f t="shared" si="27"/>
        <v>0.9534217217893325</v>
      </c>
      <c r="L77">
        <f t="shared" si="27"/>
        <v>0.9517051693155963</v>
      </c>
      <c r="M77">
        <f t="shared" si="27"/>
        <v>0.9492043382288478</v>
      </c>
      <c r="N77">
        <f t="shared" si="27"/>
        <v>0.9450890306925637</v>
      </c>
      <c r="O77">
        <f t="shared" si="27"/>
        <v>0.9359604955081093</v>
      </c>
      <c r="P77">
        <f t="shared" si="27"/>
        <v>0.936683440304767</v>
      </c>
      <c r="Q77">
        <f t="shared" si="24"/>
        <v>0.9538882591224376</v>
      </c>
      <c r="R77">
        <f t="shared" si="24"/>
        <v>0.952187102927108</v>
      </c>
      <c r="S77">
        <f t="shared" si="24"/>
        <v>0.9497085876350693</v>
      </c>
      <c r="T77">
        <f t="shared" si="24"/>
        <v>0.9456297557560159</v>
      </c>
      <c r="U77">
        <f t="shared" si="24"/>
        <v>0.9365813002268314</v>
      </c>
      <c r="V77">
        <f t="shared" si="24"/>
        <v>0.9372902897322704</v>
      </c>
      <c r="W77">
        <f t="shared" si="24"/>
        <v>0.9543550247460014</v>
      </c>
      <c r="X77">
        <f t="shared" si="24"/>
        <v>0.9526693092386282</v>
      </c>
      <c r="Y77">
        <f t="shared" si="24"/>
        <v>0.950213176424622</v>
      </c>
      <c r="Z77">
        <f t="shared" si="24"/>
        <v>0.9461709340648041</v>
      </c>
      <c r="AA77">
        <f t="shared" si="24"/>
        <v>0.937202824025602</v>
      </c>
      <c r="AB77">
        <f t="shared" si="24"/>
        <v>0.9378979824851523</v>
      </c>
      <c r="AC77">
        <f t="shared" si="24"/>
        <v>0.9548220187717342</v>
      </c>
      <c r="AD77">
        <f t="shared" si="24"/>
        <v>0.9531517884044619</v>
      </c>
      <c r="AE77">
        <f t="shared" si="24"/>
        <v>0.9507181048259261</v>
      </c>
      <c r="AF77">
        <f t="shared" si="24"/>
        <v>0.9467125659988462</v>
      </c>
      <c r="AG77">
        <f t="shared" si="24"/>
        <v>0.9378250677373331</v>
      </c>
      <c r="AH77">
        <f t="shared" si="24"/>
        <v>0.9385065197353639</v>
      </c>
      <c r="AI77">
        <f t="shared" si="24"/>
        <v>0.9552892413113999</v>
      </c>
      <c r="AJ77">
        <f t="shared" si="24"/>
        <v>0.9536345405790024</v>
      </c>
      <c r="AK77">
        <f t="shared" si="24"/>
        <v>0.9512233730675561</v>
      </c>
      <c r="AL77">
        <f t="shared" si="24"/>
        <v>0.947254651938379</v>
      </c>
      <c r="AM77">
        <f t="shared" si="24"/>
        <v>0.9384480321959022</v>
      </c>
      <c r="AN77">
        <f t="shared" si="24"/>
        <v>0.9391159026564844</v>
      </c>
      <c r="AO77">
        <f t="shared" si="24"/>
        <v>0.955756692476816</v>
      </c>
      <c r="AP77">
        <f t="shared" si="24"/>
        <v>0.9541175659167318</v>
      </c>
      <c r="AQ77">
        <f t="shared" si="24"/>
        <v>0.951728981378241</v>
      </c>
      <c r="AR77">
        <f t="shared" si="24"/>
        <v>0.9477971922639581</v>
      </c>
      <c r="AS77">
        <f t="shared" si="24"/>
        <v>0.9390717182361531</v>
      </c>
      <c r="AT77">
        <f t="shared" si="24"/>
        <v>0.9397261324237244</v>
      </c>
    </row>
    <row r="78" spans="9:46" ht="12.75">
      <c r="I78">
        <f t="shared" si="25"/>
        <v>160</v>
      </c>
      <c r="J78">
        <f t="shared" si="26"/>
        <v>0.75</v>
      </c>
      <c r="K78">
        <f t="shared" si="27"/>
        <v>0.9079019140624804</v>
      </c>
      <c r="L78">
        <f t="shared" si="27"/>
        <v>0.9048628303823982</v>
      </c>
      <c r="M78">
        <f t="shared" si="27"/>
        <v>0.9004547338904061</v>
      </c>
      <c r="N78">
        <f t="shared" si="27"/>
        <v>0.8932415651056695</v>
      </c>
      <c r="O78">
        <f t="shared" si="27"/>
        <v>0.8773725315453063</v>
      </c>
      <c r="P78">
        <f t="shared" si="27"/>
        <v>0.880063064219371</v>
      </c>
      <c r="Q78">
        <f t="shared" si="24"/>
        <v>0.9083461772128038</v>
      </c>
      <c r="R78">
        <f t="shared" si="24"/>
        <v>0.9053182584631368</v>
      </c>
      <c r="S78">
        <f t="shared" si="24"/>
        <v>0.900926172542889</v>
      </c>
      <c r="T78">
        <f t="shared" si="24"/>
        <v>0.8937388307041711</v>
      </c>
      <c r="U78">
        <f t="shared" si="24"/>
        <v>0.877925473642075</v>
      </c>
      <c r="V78">
        <f t="shared" si="24"/>
        <v>0.8805912295484148</v>
      </c>
      <c r="W78">
        <f t="shared" si="24"/>
        <v>0.9087906577541709</v>
      </c>
      <c r="X78">
        <f t="shared" si="24"/>
        <v>0.9057739442458476</v>
      </c>
      <c r="Y78">
        <f t="shared" si="24"/>
        <v>0.9013979284955385</v>
      </c>
      <c r="Z78">
        <f t="shared" si="24"/>
        <v>0.8942365131195148</v>
      </c>
      <c r="AA78">
        <f t="shared" si="24"/>
        <v>0.878479056213405</v>
      </c>
      <c r="AB78">
        <f t="shared" si="24"/>
        <v>0.8811201288572668</v>
      </c>
      <c r="AC78">
        <f t="shared" si="24"/>
        <v>0.90923535579296</v>
      </c>
      <c r="AD78">
        <f t="shared" si="24"/>
        <v>0.9062298878763477</v>
      </c>
      <c r="AE78">
        <f t="shared" si="24"/>
        <v>0.901870001961911</v>
      </c>
      <c r="AF78">
        <f t="shared" si="24"/>
        <v>0.8947346127010832</v>
      </c>
      <c r="AG78">
        <f t="shared" si="24"/>
        <v>0.8790332800011594</v>
      </c>
      <c r="AH78">
        <f t="shared" si="24"/>
        <v>0.881649763165922</v>
      </c>
      <c r="AI78">
        <f t="shared" si="24"/>
        <v>0.9096802714355987</v>
      </c>
      <c r="AJ78">
        <f t="shared" si="24"/>
        <v>0.9066860895005391</v>
      </c>
      <c r="AK78">
        <f t="shared" si="24"/>
        <v>0.9023423931557086</v>
      </c>
      <c r="AL78">
        <f t="shared" si="24"/>
        <v>0.8952331297985526</v>
      </c>
      <c r="AM78">
        <f t="shared" si="24"/>
        <v>0.8795881457480611</v>
      </c>
      <c r="AN78">
        <f t="shared" si="24"/>
        <v>0.8821801334957939</v>
      </c>
      <c r="AO78">
        <f t="shared" si="24"/>
        <v>0.910125404788565</v>
      </c>
      <c r="AP78">
        <f t="shared" si="24"/>
        <v>0.9071425492644088</v>
      </c>
      <c r="AQ78">
        <f t="shared" si="24"/>
        <v>0.9028151022907773</v>
      </c>
      <c r="AR78">
        <f t="shared" si="24"/>
        <v>0.8957320647618925</v>
      </c>
      <c r="AS78">
        <f t="shared" si="24"/>
        <v>0.8801436541976941</v>
      </c>
      <c r="AT78">
        <f t="shared" si="24"/>
        <v>0.8827112408697151</v>
      </c>
    </row>
    <row r="79" spans="9:46" ht="12.75">
      <c r="I79">
        <f t="shared" si="25"/>
        <v>320</v>
      </c>
      <c r="J79">
        <f t="shared" si="26"/>
        <v>0.6</v>
      </c>
      <c r="K79">
        <f t="shared" si="27"/>
        <v>0.8232783800062748</v>
      </c>
      <c r="L79">
        <f t="shared" si="27"/>
        <v>0.8187652106286434</v>
      </c>
      <c r="M79">
        <f t="shared" si="27"/>
        <v>0.8122653150275678</v>
      </c>
      <c r="N79">
        <f t="shared" si="27"/>
        <v>0.8017130549646763</v>
      </c>
      <c r="O79">
        <f t="shared" si="27"/>
        <v>0.7787099512774498</v>
      </c>
      <c r="P79">
        <f t="shared" si="27"/>
        <v>0.7878946207102921</v>
      </c>
      <c r="Q79">
        <f t="shared" si="24"/>
        <v>0.8236812343686585</v>
      </c>
      <c r="R79">
        <f t="shared" si="24"/>
        <v>0.8191719207511877</v>
      </c>
      <c r="S79">
        <f t="shared" si="24"/>
        <v>0.8126773980946278</v>
      </c>
      <c r="T79">
        <f t="shared" si="24"/>
        <v>0.8021335997431064</v>
      </c>
      <c r="U79">
        <f t="shared" si="24"/>
        <v>0.7791486121988234</v>
      </c>
      <c r="V79">
        <f t="shared" si="24"/>
        <v>0.788294701568951</v>
      </c>
      <c r="W79">
        <f t="shared" si="24"/>
        <v>0.8240842858595444</v>
      </c>
      <c r="X79">
        <f t="shared" si="24"/>
        <v>0.8195788610088649</v>
      </c>
      <c r="Y79">
        <f t="shared" si="24"/>
        <v>0.8130897585127819</v>
      </c>
      <c r="Z79">
        <f t="shared" si="24"/>
        <v>0.802554497029627</v>
      </c>
      <c r="AA79">
        <f t="shared" si="24"/>
        <v>0.779587781222516</v>
      </c>
      <c r="AB79">
        <f t="shared" si="24"/>
        <v>0.7886953384112303</v>
      </c>
      <c r="AC79">
        <f t="shared" si="24"/>
        <v>0.8244875345753974</v>
      </c>
      <c r="AD79">
        <f t="shared" si="24"/>
        <v>0.8199860315318911</v>
      </c>
      <c r="AE79">
        <f t="shared" si="24"/>
        <v>0.8135023964686987</v>
      </c>
      <c r="AF79">
        <f t="shared" si="24"/>
        <v>0.8029757471197161</v>
      </c>
      <c r="AG79">
        <f t="shared" si="24"/>
        <v>0.7800274589370629</v>
      </c>
      <c r="AH79">
        <f t="shared" si="24"/>
        <v>0.789096532009768</v>
      </c>
      <c r="AI79">
        <f t="shared" si="24"/>
        <v>0.8248909806127255</v>
      </c>
      <c r="AJ79">
        <f t="shared" si="24"/>
        <v>0.820393432450561</v>
      </c>
      <c r="AK79">
        <f t="shared" si="24"/>
        <v>0.8139153121491745</v>
      </c>
      <c r="AL79">
        <f t="shared" si="24"/>
        <v>0.8033973503090996</v>
      </c>
      <c r="AM79">
        <f t="shared" si="24"/>
        <v>0.780467645931682</v>
      </c>
      <c r="AN79">
        <f t="shared" si="24"/>
        <v>0.7894982831382764</v>
      </c>
      <c r="AO79">
        <f t="shared" si="24"/>
        <v>0.8252946240680799</v>
      </c>
      <c r="AP79">
        <f t="shared" si="24"/>
        <v>0.8208010638952477</v>
      </c>
      <c r="AQ79">
        <f t="shared" si="24"/>
        <v>0.8143285057411316</v>
      </c>
      <c r="AR79">
        <f t="shared" si="24"/>
        <v>0.8038193068937528</v>
      </c>
      <c r="AS79">
        <f t="shared" si="24"/>
        <v>0.7809083427962756</v>
      </c>
      <c r="AT79">
        <f t="shared" si="24"/>
        <v>0.7899005925715427</v>
      </c>
    </row>
    <row r="80" spans="9:46" ht="12.75">
      <c r="I80">
        <f t="shared" si="25"/>
        <v>640</v>
      </c>
      <c r="J80">
        <f t="shared" si="26"/>
        <v>0.55</v>
      </c>
      <c r="K80">
        <f t="shared" si="27"/>
        <v>0.6769588472737689</v>
      </c>
      <c r="L80">
        <f t="shared" si="27"/>
        <v>0.6732148092904957</v>
      </c>
      <c r="M80">
        <f t="shared" si="27"/>
        <v>0.6677984971797108</v>
      </c>
      <c r="N80">
        <f t="shared" si="27"/>
        <v>0.6588418289853814</v>
      </c>
      <c r="O80">
        <f t="shared" si="27"/>
        <v>0.638344590747005</v>
      </c>
      <c r="P80">
        <f t="shared" si="27"/>
        <v>0.6651921172846929</v>
      </c>
      <c r="Q80">
        <f t="shared" si="24"/>
        <v>0.6772901031787022</v>
      </c>
      <c r="R80">
        <f t="shared" si="24"/>
        <v>0.6735391603607487</v>
      </c>
      <c r="S80">
        <f t="shared" si="24"/>
        <v>0.6681133473512816</v>
      </c>
      <c r="T80">
        <f t="shared" si="24"/>
        <v>0.6591426165689782</v>
      </c>
      <c r="U80">
        <f t="shared" si="24"/>
        <v>0.6386206660321367</v>
      </c>
      <c r="V80">
        <f t="shared" si="24"/>
        <v>0.665421681157626</v>
      </c>
      <c r="W80">
        <f t="shared" si="24"/>
        <v>0.6776215211769012</v>
      </c>
      <c r="X80">
        <f t="shared" si="24"/>
        <v>0.6738636949636312</v>
      </c>
      <c r="Y80">
        <f t="shared" si="24"/>
        <v>0.6684284094316808</v>
      </c>
      <c r="Z80">
        <f t="shared" si="24"/>
        <v>0.659443656278062</v>
      </c>
      <c r="AA80">
        <f t="shared" si="24"/>
        <v>0.6388970610961369</v>
      </c>
      <c r="AB80">
        <f t="shared" si="24"/>
        <v>0.6656515640504536</v>
      </c>
      <c r="AC80">
        <f t="shared" si="24"/>
        <v>0.677953101347689</v>
      </c>
      <c r="AD80">
        <f t="shared" si="24"/>
        <v>0.6741884132029865</v>
      </c>
      <c r="AE80">
        <f t="shared" si="24"/>
        <v>0.6687436835635309</v>
      </c>
      <c r="AF80">
        <f t="shared" si="24"/>
        <v>0.6597449483239675</v>
      </c>
      <c r="AG80">
        <f t="shared" si="24"/>
        <v>0.6391737763094043</v>
      </c>
      <c r="AH80">
        <f t="shared" si="24"/>
        <v>0.6658817664065101</v>
      </c>
      <c r="AI80">
        <f t="shared" si="24"/>
        <v>0.6782848437704218</v>
      </c>
      <c r="AJ80">
        <f t="shared" si="24"/>
        <v>0.6745133151827246</v>
      </c>
      <c r="AK80">
        <f t="shared" si="24"/>
        <v>0.6690591698895523</v>
      </c>
      <c r="AL80">
        <f t="shared" si="24"/>
        <v>0.6600464929182079</v>
      </c>
      <c r="AM80">
        <f t="shared" si="24"/>
        <v>0.639450812042769</v>
      </c>
      <c r="AN80">
        <f t="shared" si="24"/>
        <v>0.6661122886697468</v>
      </c>
      <c r="AO80">
        <f t="shared" si="24"/>
        <v>0.6786167485244876</v>
      </c>
      <c r="AP80">
        <f t="shared" si="24"/>
        <v>0.6748384010068218</v>
      </c>
      <c r="AQ80">
        <f t="shared" si="24"/>
        <v>0.6693748685525638</v>
      </c>
      <c r="AR80">
        <f t="shared" si="24"/>
        <v>0.6603482902724751</v>
      </c>
      <c r="AS80">
        <f t="shared" si="24"/>
        <v>0.6397281686674922</v>
      </c>
      <c r="AT80">
        <f t="shared" si="24"/>
        <v>0.6663431312847319</v>
      </c>
    </row>
    <row r="81" spans="9:46" ht="12.75">
      <c r="I81">
        <f t="shared" si="25"/>
        <v>1280</v>
      </c>
      <c r="J81">
        <f t="shared" si="26"/>
        <v>0.53</v>
      </c>
      <c r="K81">
        <f t="shared" si="27"/>
        <v>0.4577131440820438</v>
      </c>
      <c r="L81">
        <f t="shared" si="27"/>
        <v>0.4645676337480009</v>
      </c>
      <c r="M81">
        <f t="shared" si="27"/>
        <v>0.4730845639123954</v>
      </c>
      <c r="N81">
        <f t="shared" si="27"/>
        <v>0.48356859376572325</v>
      </c>
      <c r="O81">
        <f t="shared" si="27"/>
        <v>0.49440662364105536</v>
      </c>
      <c r="P81">
        <f t="shared" si="27"/>
        <v>0.5543877206767607</v>
      </c>
      <c r="Q81">
        <f t="shared" si="24"/>
        <v>0.45793711660615855</v>
      </c>
      <c r="R81">
        <f t="shared" si="24"/>
        <v>0.4647739227347235</v>
      </c>
      <c r="S81">
        <f t="shared" si="24"/>
        <v>0.4732683625400501</v>
      </c>
      <c r="T81">
        <f t="shared" si="24"/>
        <v>0.48372246421582943</v>
      </c>
      <c r="U81">
        <f t="shared" si="24"/>
        <v>0.49451597512857254</v>
      </c>
      <c r="V81">
        <f t="shared" si="24"/>
        <v>0.5544633021028225</v>
      </c>
      <c r="W81">
        <f t="shared" si="24"/>
        <v>0.4581611987266182</v>
      </c>
      <c r="X81">
        <f t="shared" si="24"/>
        <v>0.4649803284491687</v>
      </c>
      <c r="Y81">
        <f t="shared" si="24"/>
        <v>0.47345228487274216</v>
      </c>
      <c r="Z81">
        <f t="shared" si="24"/>
        <v>0.48387646364287606</v>
      </c>
      <c r="AA81">
        <f t="shared" si="24"/>
        <v>0.4946254532782613</v>
      </c>
      <c r="AB81">
        <f t="shared" si="24"/>
        <v>0.5545389885627395</v>
      </c>
      <c r="AC81">
        <f t="shared" si="24"/>
        <v>0.4583853904970602</v>
      </c>
      <c r="AD81">
        <f t="shared" si="24"/>
        <v>0.46518685095737666</v>
      </c>
      <c r="AE81">
        <f t="shared" si="24"/>
        <v>0.4736363309937285</v>
      </c>
      <c r="AF81">
        <f t="shared" si="24"/>
        <v>0.4840305921549731</v>
      </c>
      <c r="AG81">
        <f t="shared" si="24"/>
        <v>0.4947350582368334</v>
      </c>
      <c r="AH81">
        <f t="shared" si="24"/>
        <v>0.5546147802024748</v>
      </c>
      <c r="AI81">
        <f t="shared" si="24"/>
        <v>0.4586096919711392</v>
      </c>
      <c r="AJ81">
        <f t="shared" si="24"/>
        <v>0.4653934903254344</v>
      </c>
      <c r="AK81">
        <f t="shared" si="24"/>
        <v>0.4738205009863243</v>
      </c>
      <c r="AL81">
        <f t="shared" si="24"/>
        <v>0.48418484986032173</v>
      </c>
      <c r="AM81">
        <f t="shared" si="24"/>
        <v>0.4948447901511718</v>
      </c>
      <c r="AN81">
        <f t="shared" si="24"/>
        <v>0.5546906771681942</v>
      </c>
      <c r="AO81">
        <f t="shared" si="24"/>
        <v>0.45883410320252793</v>
      </c>
      <c r="AP81">
        <f t="shared" si="24"/>
        <v>0.46560024661947663</v>
      </c>
      <c r="AQ81">
        <f aca="true" t="shared" si="28" ref="Q81:AT90">IF($I81&gt;AQ$70,AQ$69+(1-AQ$69)*AQ$68^($I81-AQ$70),1)</f>
        <v>0.47400479493390324</v>
      </c>
      <c r="AR81">
        <f t="shared" si="28"/>
        <v>0.48433923686721503</v>
      </c>
      <c r="AS81">
        <f t="shared" si="28"/>
        <v>0.4949546491683314</v>
      </c>
      <c r="AT81">
        <f t="shared" si="28"/>
        <v>0.5547666796062675</v>
      </c>
    </row>
    <row r="82" spans="9:46" ht="12.75">
      <c r="I82">
        <f t="shared" si="25"/>
        <v>2560</v>
      </c>
      <c r="J82">
        <f t="shared" si="26"/>
        <v>0.45</v>
      </c>
      <c r="K82">
        <f t="shared" si="27"/>
        <v>0.20924525365015018</v>
      </c>
      <c r="L82">
        <f t="shared" si="27"/>
        <v>0.24746858875341937</v>
      </c>
      <c r="M82">
        <f t="shared" si="27"/>
        <v>0.2930623065923939</v>
      </c>
      <c r="N82">
        <f t="shared" si="27"/>
        <v>0.3480384537352453</v>
      </c>
      <c r="O82">
        <f t="shared" si="27"/>
        <v>0.41481142341647176</v>
      </c>
      <c r="P82">
        <f t="shared" si="27"/>
        <v>0.5058955446942158</v>
      </c>
      <c r="Q82">
        <f t="shared" si="28"/>
        <v>0.20934764351643845</v>
      </c>
      <c r="R82">
        <f t="shared" si="28"/>
        <v>0.2475520332035839</v>
      </c>
      <c r="S82">
        <f t="shared" si="28"/>
        <v>0.2931249418581621</v>
      </c>
      <c r="T82">
        <f t="shared" si="28"/>
        <v>0.34807872041892446</v>
      </c>
      <c r="U82">
        <f t="shared" si="28"/>
        <v>0.41482857953455277</v>
      </c>
      <c r="V82">
        <f t="shared" si="28"/>
        <v>0.5059037376037523</v>
      </c>
      <c r="W82">
        <f t="shared" si="28"/>
        <v>0.20945008348509628</v>
      </c>
      <c r="X82">
        <f t="shared" si="28"/>
        <v>0.2476355248704303</v>
      </c>
      <c r="Y82">
        <f t="shared" si="28"/>
        <v>0.2931876192803824</v>
      </c>
      <c r="Z82">
        <f t="shared" si="28"/>
        <v>0.3481190208548524</v>
      </c>
      <c r="AA82">
        <f t="shared" si="28"/>
        <v>0.4148457555246195</v>
      </c>
      <c r="AB82">
        <f t="shared" si="28"/>
        <v>0.505911941898796</v>
      </c>
      <c r="AC82">
        <f t="shared" si="28"/>
        <v>0.20955257358064833</v>
      </c>
      <c r="AD82">
        <f t="shared" si="28"/>
        <v>0.24771906378066802</v>
      </c>
      <c r="AE82">
        <f t="shared" si="28"/>
        <v>0.2932503388874264</v>
      </c>
      <c r="AF82">
        <f t="shared" si="28"/>
        <v>0.3481593550713203</v>
      </c>
      <c r="AG82">
        <f t="shared" si="28"/>
        <v>0.41486295140968926</v>
      </c>
      <c r="AH82">
        <f t="shared" si="28"/>
        <v>0.5059201575951692</v>
      </c>
      <c r="AI82">
        <f t="shared" si="28"/>
        <v>0.20965511382762306</v>
      </c>
      <c r="AJ82">
        <f t="shared" si="28"/>
        <v>0.24780264996102933</v>
      </c>
      <c r="AK82">
        <f t="shared" si="28"/>
        <v>0.2933131007076864</v>
      </c>
      <c r="AL82">
        <f t="shared" si="28"/>
        <v>0.3481997230966436</v>
      </c>
      <c r="AM82">
        <f t="shared" si="28"/>
        <v>0.41488016721280646</v>
      </c>
      <c r="AN82">
        <f t="shared" si="28"/>
        <v>0.5059283847087158</v>
      </c>
      <c r="AO82">
        <f t="shared" si="28"/>
        <v>0.20975770425055312</v>
      </c>
      <c r="AP82">
        <f t="shared" si="28"/>
        <v>0.2478862834382701</v>
      </c>
      <c r="AQ82">
        <f t="shared" si="28"/>
        <v>0.29337590476957565</v>
      </c>
      <c r="AR82">
        <f t="shared" si="28"/>
        <v>0.34824012495916196</v>
      </c>
      <c r="AS82">
        <f t="shared" si="28"/>
        <v>0.4148974029570428</v>
      </c>
      <c r="AT82">
        <f t="shared" si="28"/>
        <v>0.5059366232553024</v>
      </c>
    </row>
    <row r="83" spans="9:46" ht="12.75">
      <c r="I83">
        <f t="shared" si="25"/>
        <v>0</v>
      </c>
      <c r="J83">
        <f t="shared" si="26"/>
        <v>0</v>
      </c>
      <c r="K83">
        <f t="shared" si="27"/>
        <v>1</v>
      </c>
      <c r="L83">
        <f t="shared" si="27"/>
        <v>1</v>
      </c>
      <c r="M83">
        <f t="shared" si="27"/>
        <v>1</v>
      </c>
      <c r="N83">
        <f t="shared" si="27"/>
        <v>1</v>
      </c>
      <c r="O83">
        <f t="shared" si="27"/>
        <v>1</v>
      </c>
      <c r="P83">
        <f t="shared" si="27"/>
        <v>1</v>
      </c>
      <c r="Q83">
        <f t="shared" si="28"/>
        <v>1</v>
      </c>
      <c r="R83">
        <f t="shared" si="28"/>
        <v>1</v>
      </c>
      <c r="S83">
        <f t="shared" si="28"/>
        <v>1</v>
      </c>
      <c r="T83">
        <f t="shared" si="28"/>
        <v>1</v>
      </c>
      <c r="U83">
        <f t="shared" si="28"/>
        <v>1</v>
      </c>
      <c r="V83">
        <f t="shared" si="28"/>
        <v>1</v>
      </c>
      <c r="W83">
        <f t="shared" si="28"/>
        <v>1</v>
      </c>
      <c r="X83">
        <f t="shared" si="28"/>
        <v>1</v>
      </c>
      <c r="Y83">
        <f t="shared" si="28"/>
        <v>1</v>
      </c>
      <c r="Z83">
        <f t="shared" si="28"/>
        <v>1</v>
      </c>
      <c r="AA83">
        <f t="shared" si="28"/>
        <v>1</v>
      </c>
      <c r="AB83">
        <f t="shared" si="28"/>
        <v>1</v>
      </c>
      <c r="AC83">
        <f t="shared" si="28"/>
        <v>1</v>
      </c>
      <c r="AD83">
        <f t="shared" si="28"/>
        <v>1</v>
      </c>
      <c r="AE83">
        <f t="shared" si="28"/>
        <v>1</v>
      </c>
      <c r="AF83">
        <f t="shared" si="28"/>
        <v>1</v>
      </c>
      <c r="AG83">
        <f t="shared" si="28"/>
        <v>1</v>
      </c>
      <c r="AH83">
        <f t="shared" si="28"/>
        <v>1</v>
      </c>
      <c r="AI83">
        <f t="shared" si="28"/>
        <v>1</v>
      </c>
      <c r="AJ83">
        <f t="shared" si="28"/>
        <v>1</v>
      </c>
      <c r="AK83">
        <f t="shared" si="28"/>
        <v>1</v>
      </c>
      <c r="AL83">
        <f t="shared" si="28"/>
        <v>1</v>
      </c>
      <c r="AM83">
        <f t="shared" si="28"/>
        <v>1</v>
      </c>
      <c r="AN83">
        <f t="shared" si="28"/>
        <v>1</v>
      </c>
      <c r="AO83">
        <f t="shared" si="28"/>
        <v>1</v>
      </c>
      <c r="AP83">
        <f t="shared" si="28"/>
        <v>1</v>
      </c>
      <c r="AQ83">
        <f t="shared" si="28"/>
        <v>1</v>
      </c>
      <c r="AR83">
        <f t="shared" si="28"/>
        <v>1</v>
      </c>
      <c r="AS83">
        <f t="shared" si="28"/>
        <v>1</v>
      </c>
      <c r="AT83">
        <f t="shared" si="28"/>
        <v>1</v>
      </c>
    </row>
    <row r="84" spans="9:46" ht="12.75">
      <c r="I84">
        <f t="shared" si="25"/>
        <v>0</v>
      </c>
      <c r="J84">
        <f t="shared" si="26"/>
        <v>0</v>
      </c>
      <c r="K84">
        <f aca="true" t="shared" si="29" ref="K84:P91">IF($I84&gt;K$70,K$69+(1-K$69)*K$68^($I84-K$70),1)</f>
        <v>1</v>
      </c>
      <c r="L84">
        <f t="shared" si="29"/>
        <v>1</v>
      </c>
      <c r="M84">
        <f t="shared" si="29"/>
        <v>1</v>
      </c>
      <c r="N84">
        <f t="shared" si="29"/>
        <v>1</v>
      </c>
      <c r="O84">
        <f t="shared" si="29"/>
        <v>1</v>
      </c>
      <c r="P84">
        <f t="shared" si="29"/>
        <v>1</v>
      </c>
      <c r="Q84">
        <f t="shared" si="28"/>
        <v>1</v>
      </c>
      <c r="R84">
        <f t="shared" si="28"/>
        <v>1</v>
      </c>
      <c r="S84">
        <f t="shared" si="28"/>
        <v>1</v>
      </c>
      <c r="T84">
        <f t="shared" si="28"/>
        <v>1</v>
      </c>
      <c r="U84">
        <f t="shared" si="28"/>
        <v>1</v>
      </c>
      <c r="V84">
        <f t="shared" si="28"/>
        <v>1</v>
      </c>
      <c r="W84">
        <f t="shared" si="28"/>
        <v>1</v>
      </c>
      <c r="X84">
        <f t="shared" si="28"/>
        <v>1</v>
      </c>
      <c r="Y84">
        <f t="shared" si="28"/>
        <v>1</v>
      </c>
      <c r="Z84">
        <f t="shared" si="28"/>
        <v>1</v>
      </c>
      <c r="AA84">
        <f t="shared" si="28"/>
        <v>1</v>
      </c>
      <c r="AB84">
        <f t="shared" si="28"/>
        <v>1</v>
      </c>
      <c r="AC84">
        <f t="shared" si="28"/>
        <v>1</v>
      </c>
      <c r="AD84">
        <f t="shared" si="28"/>
        <v>1</v>
      </c>
      <c r="AE84">
        <f t="shared" si="28"/>
        <v>1</v>
      </c>
      <c r="AF84">
        <f t="shared" si="28"/>
        <v>1</v>
      </c>
      <c r="AG84">
        <f t="shared" si="28"/>
        <v>1</v>
      </c>
      <c r="AH84">
        <f t="shared" si="28"/>
        <v>1</v>
      </c>
      <c r="AI84">
        <f t="shared" si="28"/>
        <v>1</v>
      </c>
      <c r="AJ84">
        <f t="shared" si="28"/>
        <v>1</v>
      </c>
      <c r="AK84">
        <f t="shared" si="28"/>
        <v>1</v>
      </c>
      <c r="AL84">
        <f t="shared" si="28"/>
        <v>1</v>
      </c>
      <c r="AM84">
        <f t="shared" si="28"/>
        <v>1</v>
      </c>
      <c r="AN84">
        <f t="shared" si="28"/>
        <v>1</v>
      </c>
      <c r="AO84">
        <f t="shared" si="28"/>
        <v>1</v>
      </c>
      <c r="AP84">
        <f t="shared" si="28"/>
        <v>1</v>
      </c>
      <c r="AQ84">
        <f t="shared" si="28"/>
        <v>1</v>
      </c>
      <c r="AR84">
        <f t="shared" si="28"/>
        <v>1</v>
      </c>
      <c r="AS84">
        <f t="shared" si="28"/>
        <v>1</v>
      </c>
      <c r="AT84">
        <f t="shared" si="28"/>
        <v>1</v>
      </c>
    </row>
    <row r="85" spans="9:46" ht="12.75">
      <c r="I85">
        <f t="shared" si="25"/>
        <v>0</v>
      </c>
      <c r="J85">
        <f t="shared" si="26"/>
        <v>0</v>
      </c>
      <c r="K85">
        <f t="shared" si="29"/>
        <v>1</v>
      </c>
      <c r="L85">
        <f t="shared" si="29"/>
        <v>1</v>
      </c>
      <c r="M85">
        <f t="shared" si="29"/>
        <v>1</v>
      </c>
      <c r="N85">
        <f t="shared" si="29"/>
        <v>1</v>
      </c>
      <c r="O85">
        <f t="shared" si="29"/>
        <v>1</v>
      </c>
      <c r="P85">
        <f t="shared" si="29"/>
        <v>1</v>
      </c>
      <c r="Q85">
        <f t="shared" si="28"/>
        <v>1</v>
      </c>
      <c r="R85">
        <f t="shared" si="28"/>
        <v>1</v>
      </c>
      <c r="S85">
        <f t="shared" si="28"/>
        <v>1</v>
      </c>
      <c r="T85">
        <f t="shared" si="28"/>
        <v>1</v>
      </c>
      <c r="U85">
        <f t="shared" si="28"/>
        <v>1</v>
      </c>
      <c r="V85">
        <f t="shared" si="28"/>
        <v>1</v>
      </c>
      <c r="W85">
        <f t="shared" si="28"/>
        <v>1</v>
      </c>
      <c r="X85">
        <f t="shared" si="28"/>
        <v>1</v>
      </c>
      <c r="Y85">
        <f t="shared" si="28"/>
        <v>1</v>
      </c>
      <c r="Z85">
        <f t="shared" si="28"/>
        <v>1</v>
      </c>
      <c r="AA85">
        <f t="shared" si="28"/>
        <v>1</v>
      </c>
      <c r="AB85">
        <f t="shared" si="28"/>
        <v>1</v>
      </c>
      <c r="AC85">
        <f t="shared" si="28"/>
        <v>1</v>
      </c>
      <c r="AD85">
        <f t="shared" si="28"/>
        <v>1</v>
      </c>
      <c r="AE85">
        <f t="shared" si="28"/>
        <v>1</v>
      </c>
      <c r="AF85">
        <f t="shared" si="28"/>
        <v>1</v>
      </c>
      <c r="AG85">
        <f t="shared" si="28"/>
        <v>1</v>
      </c>
      <c r="AH85">
        <f t="shared" si="28"/>
        <v>1</v>
      </c>
      <c r="AI85">
        <f t="shared" si="28"/>
        <v>1</v>
      </c>
      <c r="AJ85">
        <f t="shared" si="28"/>
        <v>1</v>
      </c>
      <c r="AK85">
        <f t="shared" si="28"/>
        <v>1</v>
      </c>
      <c r="AL85">
        <f t="shared" si="28"/>
        <v>1</v>
      </c>
      <c r="AM85">
        <f t="shared" si="28"/>
        <v>1</v>
      </c>
      <c r="AN85">
        <f t="shared" si="28"/>
        <v>1</v>
      </c>
      <c r="AO85">
        <f t="shared" si="28"/>
        <v>1</v>
      </c>
      <c r="AP85">
        <f t="shared" si="28"/>
        <v>1</v>
      </c>
      <c r="AQ85">
        <f t="shared" si="28"/>
        <v>1</v>
      </c>
      <c r="AR85">
        <f t="shared" si="28"/>
        <v>1</v>
      </c>
      <c r="AS85">
        <f t="shared" si="28"/>
        <v>1</v>
      </c>
      <c r="AT85">
        <f t="shared" si="28"/>
        <v>1</v>
      </c>
    </row>
    <row r="86" spans="9:46" ht="12.75">
      <c r="I86">
        <f t="shared" si="25"/>
        <v>0</v>
      </c>
      <c r="J86">
        <f t="shared" si="26"/>
        <v>0</v>
      </c>
      <c r="K86">
        <f t="shared" si="29"/>
        <v>1</v>
      </c>
      <c r="L86">
        <f t="shared" si="29"/>
        <v>1</v>
      </c>
      <c r="M86">
        <f t="shared" si="29"/>
        <v>1</v>
      </c>
      <c r="N86">
        <f t="shared" si="29"/>
        <v>1</v>
      </c>
      <c r="O86">
        <f t="shared" si="29"/>
        <v>1</v>
      </c>
      <c r="P86">
        <f t="shared" si="29"/>
        <v>1</v>
      </c>
      <c r="Q86">
        <f t="shared" si="28"/>
        <v>1</v>
      </c>
      <c r="R86">
        <f t="shared" si="28"/>
        <v>1</v>
      </c>
      <c r="S86">
        <f t="shared" si="28"/>
        <v>1</v>
      </c>
      <c r="T86">
        <f t="shared" si="28"/>
        <v>1</v>
      </c>
      <c r="U86">
        <f t="shared" si="28"/>
        <v>1</v>
      </c>
      <c r="V86">
        <f t="shared" si="28"/>
        <v>1</v>
      </c>
      <c r="W86">
        <f t="shared" si="28"/>
        <v>1</v>
      </c>
      <c r="X86">
        <f t="shared" si="28"/>
        <v>1</v>
      </c>
      <c r="Y86">
        <f t="shared" si="28"/>
        <v>1</v>
      </c>
      <c r="Z86">
        <f t="shared" si="28"/>
        <v>1</v>
      </c>
      <c r="AA86">
        <f t="shared" si="28"/>
        <v>1</v>
      </c>
      <c r="AB86">
        <f t="shared" si="28"/>
        <v>1</v>
      </c>
      <c r="AC86">
        <f t="shared" si="28"/>
        <v>1</v>
      </c>
      <c r="AD86">
        <f t="shared" si="28"/>
        <v>1</v>
      </c>
      <c r="AE86">
        <f t="shared" si="28"/>
        <v>1</v>
      </c>
      <c r="AF86">
        <f t="shared" si="28"/>
        <v>1</v>
      </c>
      <c r="AG86">
        <f t="shared" si="28"/>
        <v>1</v>
      </c>
      <c r="AH86">
        <f t="shared" si="28"/>
        <v>1</v>
      </c>
      <c r="AI86">
        <f t="shared" si="28"/>
        <v>1</v>
      </c>
      <c r="AJ86">
        <f t="shared" si="28"/>
        <v>1</v>
      </c>
      <c r="AK86">
        <f t="shared" si="28"/>
        <v>1</v>
      </c>
      <c r="AL86">
        <f t="shared" si="28"/>
        <v>1</v>
      </c>
      <c r="AM86">
        <f t="shared" si="28"/>
        <v>1</v>
      </c>
      <c r="AN86">
        <f t="shared" si="28"/>
        <v>1</v>
      </c>
      <c r="AO86">
        <f t="shared" si="28"/>
        <v>1</v>
      </c>
      <c r="AP86">
        <f t="shared" si="28"/>
        <v>1</v>
      </c>
      <c r="AQ86">
        <f t="shared" si="28"/>
        <v>1</v>
      </c>
      <c r="AR86">
        <f t="shared" si="28"/>
        <v>1</v>
      </c>
      <c r="AS86">
        <f t="shared" si="28"/>
        <v>1</v>
      </c>
      <c r="AT86">
        <f t="shared" si="28"/>
        <v>1</v>
      </c>
    </row>
    <row r="87" spans="9:46" ht="12.75">
      <c r="I87">
        <f t="shared" si="25"/>
        <v>0</v>
      </c>
      <c r="J87">
        <f t="shared" si="26"/>
        <v>0</v>
      </c>
      <c r="K87">
        <f t="shared" si="29"/>
        <v>1</v>
      </c>
      <c r="L87">
        <f t="shared" si="29"/>
        <v>1</v>
      </c>
      <c r="M87">
        <f t="shared" si="29"/>
        <v>1</v>
      </c>
      <c r="N87">
        <f t="shared" si="29"/>
        <v>1</v>
      </c>
      <c r="O87">
        <f t="shared" si="29"/>
        <v>1</v>
      </c>
      <c r="P87">
        <f t="shared" si="29"/>
        <v>1</v>
      </c>
      <c r="Q87">
        <f t="shared" si="28"/>
        <v>1</v>
      </c>
      <c r="R87">
        <f t="shared" si="28"/>
        <v>1</v>
      </c>
      <c r="S87">
        <f t="shared" si="28"/>
        <v>1</v>
      </c>
      <c r="T87">
        <f t="shared" si="28"/>
        <v>1</v>
      </c>
      <c r="U87">
        <f t="shared" si="28"/>
        <v>1</v>
      </c>
      <c r="V87">
        <f t="shared" si="28"/>
        <v>1</v>
      </c>
      <c r="W87">
        <f t="shared" si="28"/>
        <v>1</v>
      </c>
      <c r="X87">
        <f t="shared" si="28"/>
        <v>1</v>
      </c>
      <c r="Y87">
        <f t="shared" si="28"/>
        <v>1</v>
      </c>
      <c r="Z87">
        <f t="shared" si="28"/>
        <v>1</v>
      </c>
      <c r="AA87">
        <f t="shared" si="28"/>
        <v>1</v>
      </c>
      <c r="AB87">
        <f t="shared" si="28"/>
        <v>1</v>
      </c>
      <c r="AC87">
        <f t="shared" si="28"/>
        <v>1</v>
      </c>
      <c r="AD87">
        <f t="shared" si="28"/>
        <v>1</v>
      </c>
      <c r="AE87">
        <f t="shared" si="28"/>
        <v>1</v>
      </c>
      <c r="AF87">
        <f t="shared" si="28"/>
        <v>1</v>
      </c>
      <c r="AG87">
        <f t="shared" si="28"/>
        <v>1</v>
      </c>
      <c r="AH87">
        <f t="shared" si="28"/>
        <v>1</v>
      </c>
      <c r="AI87">
        <f t="shared" si="28"/>
        <v>1</v>
      </c>
      <c r="AJ87">
        <f t="shared" si="28"/>
        <v>1</v>
      </c>
      <c r="AK87">
        <f t="shared" si="28"/>
        <v>1</v>
      </c>
      <c r="AL87">
        <f t="shared" si="28"/>
        <v>1</v>
      </c>
      <c r="AM87">
        <f t="shared" si="28"/>
        <v>1</v>
      </c>
      <c r="AN87">
        <f t="shared" si="28"/>
        <v>1</v>
      </c>
      <c r="AO87">
        <f t="shared" si="28"/>
        <v>1</v>
      </c>
      <c r="AP87">
        <f t="shared" si="28"/>
        <v>1</v>
      </c>
      <c r="AQ87">
        <f t="shared" si="28"/>
        <v>1</v>
      </c>
      <c r="AR87">
        <f t="shared" si="28"/>
        <v>1</v>
      </c>
      <c r="AS87">
        <f t="shared" si="28"/>
        <v>1</v>
      </c>
      <c r="AT87">
        <f t="shared" si="28"/>
        <v>1</v>
      </c>
    </row>
    <row r="88" spans="9:46" ht="12.75">
      <c r="I88">
        <f t="shared" si="25"/>
        <v>0</v>
      </c>
      <c r="J88">
        <f t="shared" si="26"/>
        <v>0</v>
      </c>
      <c r="K88">
        <f t="shared" si="29"/>
        <v>1</v>
      </c>
      <c r="L88">
        <f t="shared" si="29"/>
        <v>1</v>
      </c>
      <c r="M88">
        <f t="shared" si="29"/>
        <v>1</v>
      </c>
      <c r="N88">
        <f t="shared" si="29"/>
        <v>1</v>
      </c>
      <c r="O88">
        <f t="shared" si="29"/>
        <v>1</v>
      </c>
      <c r="P88">
        <f t="shared" si="29"/>
        <v>1</v>
      </c>
      <c r="Q88">
        <f t="shared" si="28"/>
        <v>1</v>
      </c>
      <c r="R88">
        <f t="shared" si="28"/>
        <v>1</v>
      </c>
      <c r="S88">
        <f t="shared" si="28"/>
        <v>1</v>
      </c>
      <c r="T88">
        <f t="shared" si="28"/>
        <v>1</v>
      </c>
      <c r="U88">
        <f t="shared" si="28"/>
        <v>1</v>
      </c>
      <c r="V88">
        <f t="shared" si="28"/>
        <v>1</v>
      </c>
      <c r="W88">
        <f t="shared" si="28"/>
        <v>1</v>
      </c>
      <c r="X88">
        <f t="shared" si="28"/>
        <v>1</v>
      </c>
      <c r="Y88">
        <f t="shared" si="28"/>
        <v>1</v>
      </c>
      <c r="Z88">
        <f t="shared" si="28"/>
        <v>1</v>
      </c>
      <c r="AA88">
        <f t="shared" si="28"/>
        <v>1</v>
      </c>
      <c r="AB88">
        <f t="shared" si="28"/>
        <v>1</v>
      </c>
      <c r="AC88">
        <f t="shared" si="28"/>
        <v>1</v>
      </c>
      <c r="AD88">
        <f t="shared" si="28"/>
        <v>1</v>
      </c>
      <c r="AE88">
        <f t="shared" si="28"/>
        <v>1</v>
      </c>
      <c r="AF88">
        <f t="shared" si="28"/>
        <v>1</v>
      </c>
      <c r="AG88">
        <f t="shared" si="28"/>
        <v>1</v>
      </c>
      <c r="AH88">
        <f t="shared" si="28"/>
        <v>1</v>
      </c>
      <c r="AI88">
        <f t="shared" si="28"/>
        <v>1</v>
      </c>
      <c r="AJ88">
        <f t="shared" si="28"/>
        <v>1</v>
      </c>
      <c r="AK88">
        <f t="shared" si="28"/>
        <v>1</v>
      </c>
      <c r="AL88">
        <f t="shared" si="28"/>
        <v>1</v>
      </c>
      <c r="AM88">
        <f t="shared" si="28"/>
        <v>1</v>
      </c>
      <c r="AN88">
        <f t="shared" si="28"/>
        <v>1</v>
      </c>
      <c r="AO88">
        <f t="shared" si="28"/>
        <v>1</v>
      </c>
      <c r="AP88">
        <f t="shared" si="28"/>
        <v>1</v>
      </c>
      <c r="AQ88">
        <f t="shared" si="28"/>
        <v>1</v>
      </c>
      <c r="AR88">
        <f t="shared" si="28"/>
        <v>1</v>
      </c>
      <c r="AS88">
        <f t="shared" si="28"/>
        <v>1</v>
      </c>
      <c r="AT88">
        <f t="shared" si="28"/>
        <v>1</v>
      </c>
    </row>
    <row r="89" spans="9:46" ht="12.75">
      <c r="I89">
        <f t="shared" si="25"/>
        <v>0</v>
      </c>
      <c r="J89">
        <f t="shared" si="26"/>
        <v>0</v>
      </c>
      <c r="K89">
        <f t="shared" si="29"/>
        <v>1</v>
      </c>
      <c r="L89">
        <f t="shared" si="29"/>
        <v>1</v>
      </c>
      <c r="M89">
        <f t="shared" si="29"/>
        <v>1</v>
      </c>
      <c r="N89">
        <f t="shared" si="29"/>
        <v>1</v>
      </c>
      <c r="O89">
        <f t="shared" si="29"/>
        <v>1</v>
      </c>
      <c r="P89">
        <f t="shared" si="29"/>
        <v>1</v>
      </c>
      <c r="Q89">
        <f aca="true" t="shared" si="30" ref="Q89:Z89">IF($I89&gt;Q$70,Q$69+(1-Q$69)*Q$68^($I89-Q$70),1)</f>
        <v>1</v>
      </c>
      <c r="R89">
        <f t="shared" si="30"/>
        <v>1</v>
      </c>
      <c r="S89">
        <f t="shared" si="30"/>
        <v>1</v>
      </c>
      <c r="T89">
        <f t="shared" si="30"/>
        <v>1</v>
      </c>
      <c r="U89">
        <f t="shared" si="30"/>
        <v>1</v>
      </c>
      <c r="V89">
        <f t="shared" si="30"/>
        <v>1</v>
      </c>
      <c r="W89">
        <f t="shared" si="30"/>
        <v>1</v>
      </c>
      <c r="X89">
        <f t="shared" si="30"/>
        <v>1</v>
      </c>
      <c r="Y89">
        <f t="shared" si="30"/>
        <v>1</v>
      </c>
      <c r="Z89">
        <f t="shared" si="30"/>
        <v>1</v>
      </c>
      <c r="AA89">
        <f t="shared" si="28"/>
        <v>1</v>
      </c>
      <c r="AB89">
        <f t="shared" si="28"/>
        <v>1</v>
      </c>
      <c r="AC89">
        <f t="shared" si="28"/>
        <v>1</v>
      </c>
      <c r="AD89">
        <f t="shared" si="28"/>
        <v>1</v>
      </c>
      <c r="AE89">
        <f t="shared" si="28"/>
        <v>1</v>
      </c>
      <c r="AF89">
        <f t="shared" si="28"/>
        <v>1</v>
      </c>
      <c r="AG89">
        <f t="shared" si="28"/>
        <v>1</v>
      </c>
      <c r="AH89">
        <f t="shared" si="28"/>
        <v>1</v>
      </c>
      <c r="AI89">
        <f t="shared" si="28"/>
        <v>1</v>
      </c>
      <c r="AJ89">
        <f t="shared" si="28"/>
        <v>1</v>
      </c>
      <c r="AK89">
        <f t="shared" si="28"/>
        <v>1</v>
      </c>
      <c r="AL89">
        <f t="shared" si="28"/>
        <v>1</v>
      </c>
      <c r="AM89">
        <f t="shared" si="28"/>
        <v>1</v>
      </c>
      <c r="AN89">
        <f t="shared" si="28"/>
        <v>1</v>
      </c>
      <c r="AO89">
        <f t="shared" si="28"/>
        <v>1</v>
      </c>
      <c r="AP89">
        <f t="shared" si="28"/>
        <v>1</v>
      </c>
      <c r="AQ89">
        <f t="shared" si="28"/>
        <v>1</v>
      </c>
      <c r="AR89">
        <f t="shared" si="28"/>
        <v>1</v>
      </c>
      <c r="AS89">
        <f t="shared" si="28"/>
        <v>1</v>
      </c>
      <c r="AT89">
        <f t="shared" si="28"/>
        <v>1</v>
      </c>
    </row>
    <row r="90" spans="9:46" ht="12.75">
      <c r="I90">
        <f t="shared" si="25"/>
        <v>0</v>
      </c>
      <c r="J90">
        <f t="shared" si="26"/>
        <v>0</v>
      </c>
      <c r="K90">
        <f t="shared" si="29"/>
        <v>1</v>
      </c>
      <c r="L90">
        <f t="shared" si="29"/>
        <v>1</v>
      </c>
      <c r="M90">
        <f t="shared" si="29"/>
        <v>1</v>
      </c>
      <c r="N90">
        <f t="shared" si="29"/>
        <v>1</v>
      </c>
      <c r="O90">
        <f t="shared" si="29"/>
        <v>1</v>
      </c>
      <c r="P90">
        <f t="shared" si="29"/>
        <v>1</v>
      </c>
      <c r="Q90">
        <f t="shared" si="28"/>
        <v>1</v>
      </c>
      <c r="R90">
        <f t="shared" si="28"/>
        <v>1</v>
      </c>
      <c r="S90">
        <f t="shared" si="28"/>
        <v>1</v>
      </c>
      <c r="T90">
        <f t="shared" si="28"/>
        <v>1</v>
      </c>
      <c r="U90">
        <f t="shared" si="28"/>
        <v>1</v>
      </c>
      <c r="V90">
        <f t="shared" si="28"/>
        <v>1</v>
      </c>
      <c r="W90">
        <f t="shared" si="28"/>
        <v>1</v>
      </c>
      <c r="X90">
        <f t="shared" si="28"/>
        <v>1</v>
      </c>
      <c r="Y90">
        <f t="shared" si="28"/>
        <v>1</v>
      </c>
      <c r="Z90">
        <f t="shared" si="28"/>
        <v>1</v>
      </c>
      <c r="AA90">
        <f t="shared" si="28"/>
        <v>1</v>
      </c>
      <c r="AB90">
        <f t="shared" si="28"/>
        <v>1</v>
      </c>
      <c r="AC90">
        <f t="shared" si="28"/>
        <v>1</v>
      </c>
      <c r="AD90">
        <f t="shared" si="28"/>
        <v>1</v>
      </c>
      <c r="AE90">
        <f t="shared" si="28"/>
        <v>1</v>
      </c>
      <c r="AF90">
        <f t="shared" si="28"/>
        <v>1</v>
      </c>
      <c r="AG90">
        <f t="shared" si="28"/>
        <v>1</v>
      </c>
      <c r="AH90">
        <f t="shared" si="28"/>
        <v>1</v>
      </c>
      <c r="AI90">
        <f t="shared" si="28"/>
        <v>1</v>
      </c>
      <c r="AJ90">
        <f t="shared" si="28"/>
        <v>1</v>
      </c>
      <c r="AK90">
        <f t="shared" si="28"/>
        <v>1</v>
      </c>
      <c r="AL90">
        <f aca="true" t="shared" si="31" ref="Q90:AT91">IF($I90&gt;AL$70,AL$69+(1-AL$69)*AL$68^($I90-AL$70),1)</f>
        <v>1</v>
      </c>
      <c r="AM90">
        <f t="shared" si="31"/>
        <v>1</v>
      </c>
      <c r="AN90">
        <f t="shared" si="31"/>
        <v>1</v>
      </c>
      <c r="AO90">
        <f t="shared" si="31"/>
        <v>1</v>
      </c>
      <c r="AP90">
        <f t="shared" si="31"/>
        <v>1</v>
      </c>
      <c r="AQ90">
        <f t="shared" si="31"/>
        <v>1</v>
      </c>
      <c r="AR90">
        <f t="shared" si="31"/>
        <v>1</v>
      </c>
      <c r="AS90">
        <f t="shared" si="31"/>
        <v>1</v>
      </c>
      <c r="AT90">
        <f t="shared" si="31"/>
        <v>1</v>
      </c>
    </row>
    <row r="91" spans="9:46" ht="12.75">
      <c r="I91">
        <f t="shared" si="25"/>
        <v>0</v>
      </c>
      <c r="J91">
        <f t="shared" si="26"/>
        <v>0</v>
      </c>
      <c r="K91">
        <f t="shared" si="29"/>
        <v>1</v>
      </c>
      <c r="L91">
        <f t="shared" si="29"/>
        <v>1</v>
      </c>
      <c r="M91">
        <f t="shared" si="29"/>
        <v>1</v>
      </c>
      <c r="N91">
        <f t="shared" si="29"/>
        <v>1</v>
      </c>
      <c r="O91">
        <f t="shared" si="29"/>
        <v>1</v>
      </c>
      <c r="P91">
        <f t="shared" si="29"/>
        <v>1</v>
      </c>
      <c r="Q91">
        <f t="shared" si="31"/>
        <v>1</v>
      </c>
      <c r="R91">
        <f t="shared" si="31"/>
        <v>1</v>
      </c>
      <c r="S91">
        <f t="shared" si="31"/>
        <v>1</v>
      </c>
      <c r="T91">
        <f t="shared" si="31"/>
        <v>1</v>
      </c>
      <c r="U91">
        <f t="shared" si="31"/>
        <v>1</v>
      </c>
      <c r="V91">
        <f t="shared" si="31"/>
        <v>1</v>
      </c>
      <c r="W91">
        <f t="shared" si="31"/>
        <v>1</v>
      </c>
      <c r="X91">
        <f t="shared" si="31"/>
        <v>1</v>
      </c>
      <c r="Y91">
        <f t="shared" si="31"/>
        <v>1</v>
      </c>
      <c r="Z91">
        <f t="shared" si="31"/>
        <v>1</v>
      </c>
      <c r="AA91">
        <f t="shared" si="31"/>
        <v>1</v>
      </c>
      <c r="AB91">
        <f t="shared" si="31"/>
        <v>1</v>
      </c>
      <c r="AC91">
        <f t="shared" si="31"/>
        <v>1</v>
      </c>
      <c r="AD91">
        <f t="shared" si="31"/>
        <v>1</v>
      </c>
      <c r="AE91">
        <f t="shared" si="31"/>
        <v>1</v>
      </c>
      <c r="AF91">
        <f t="shared" si="31"/>
        <v>1</v>
      </c>
      <c r="AG91">
        <f t="shared" si="31"/>
        <v>1</v>
      </c>
      <c r="AH91">
        <f t="shared" si="31"/>
        <v>1</v>
      </c>
      <c r="AI91">
        <f t="shared" si="31"/>
        <v>1</v>
      </c>
      <c r="AJ91">
        <f t="shared" si="31"/>
        <v>1</v>
      </c>
      <c r="AK91">
        <f t="shared" si="31"/>
        <v>1</v>
      </c>
      <c r="AL91">
        <f t="shared" si="31"/>
        <v>1</v>
      </c>
      <c r="AM91">
        <f t="shared" si="31"/>
        <v>1</v>
      </c>
      <c r="AN91">
        <f t="shared" si="31"/>
        <v>1</v>
      </c>
      <c r="AO91">
        <f t="shared" si="31"/>
        <v>1</v>
      </c>
      <c r="AP91">
        <f t="shared" si="31"/>
        <v>1</v>
      </c>
      <c r="AQ91">
        <f t="shared" si="31"/>
        <v>1</v>
      </c>
      <c r="AR91">
        <f t="shared" si="31"/>
        <v>1</v>
      </c>
      <c r="AS91">
        <f t="shared" si="31"/>
        <v>1</v>
      </c>
      <c r="AT91">
        <f t="shared" si="31"/>
        <v>1</v>
      </c>
    </row>
    <row r="92" spans="9:10" ht="12.75">
      <c r="I92" t="s">
        <v>20</v>
      </c>
      <c r="J92">
        <f>SUM(J73:J91)/(COUNTIF(J73:J91,"&gt;0"))</f>
        <v>0.729</v>
      </c>
    </row>
    <row r="93" ht="12.75">
      <c r="J93" t="s">
        <v>27</v>
      </c>
    </row>
    <row r="94" spans="9:46" ht="12.75">
      <c r="I94">
        <f>I73</f>
        <v>0</v>
      </c>
      <c r="J94">
        <f>IF($I73&gt;0,(J73-$J$92)^2,0)</f>
        <v>0</v>
      </c>
      <c r="K94">
        <f aca="true" t="shared" si="32" ref="K94:P103">IF($I73&gt;0,(K73-$J73)^2,0)</f>
        <v>0</v>
      </c>
      <c r="L94">
        <f t="shared" si="32"/>
        <v>0</v>
      </c>
      <c r="M94">
        <f t="shared" si="32"/>
        <v>0</v>
      </c>
      <c r="N94">
        <f t="shared" si="32"/>
        <v>0</v>
      </c>
      <c r="O94">
        <f t="shared" si="32"/>
        <v>0</v>
      </c>
      <c r="P94">
        <f t="shared" si="32"/>
        <v>0</v>
      </c>
      <c r="Q94">
        <f aca="true" t="shared" si="33" ref="Q94:AT94">IF($I73&gt;0,(Q73-$J73)^2,0)</f>
        <v>0</v>
      </c>
      <c r="R94">
        <f t="shared" si="33"/>
        <v>0</v>
      </c>
      <c r="S94">
        <f t="shared" si="33"/>
        <v>0</v>
      </c>
      <c r="T94">
        <f t="shared" si="33"/>
        <v>0</v>
      </c>
      <c r="U94">
        <f t="shared" si="33"/>
        <v>0</v>
      </c>
      <c r="V94">
        <f t="shared" si="33"/>
        <v>0</v>
      </c>
      <c r="W94">
        <f t="shared" si="33"/>
        <v>0</v>
      </c>
      <c r="X94">
        <f t="shared" si="33"/>
        <v>0</v>
      </c>
      <c r="Y94">
        <f t="shared" si="33"/>
        <v>0</v>
      </c>
      <c r="Z94">
        <f t="shared" si="33"/>
        <v>0</v>
      </c>
      <c r="AA94">
        <f t="shared" si="33"/>
        <v>0</v>
      </c>
      <c r="AB94">
        <f t="shared" si="33"/>
        <v>0</v>
      </c>
      <c r="AC94">
        <f t="shared" si="33"/>
        <v>0</v>
      </c>
      <c r="AD94">
        <f t="shared" si="33"/>
        <v>0</v>
      </c>
      <c r="AE94">
        <f t="shared" si="33"/>
        <v>0</v>
      </c>
      <c r="AF94">
        <f t="shared" si="33"/>
        <v>0</v>
      </c>
      <c r="AG94">
        <f t="shared" si="33"/>
        <v>0</v>
      </c>
      <c r="AH94">
        <f t="shared" si="33"/>
        <v>0</v>
      </c>
      <c r="AI94">
        <f t="shared" si="33"/>
        <v>0</v>
      </c>
      <c r="AJ94">
        <f t="shared" si="33"/>
        <v>0</v>
      </c>
      <c r="AK94">
        <f t="shared" si="33"/>
        <v>0</v>
      </c>
      <c r="AL94">
        <f t="shared" si="33"/>
        <v>0</v>
      </c>
      <c r="AM94">
        <f t="shared" si="33"/>
        <v>0</v>
      </c>
      <c r="AN94">
        <f t="shared" si="33"/>
        <v>0</v>
      </c>
      <c r="AO94">
        <f t="shared" si="33"/>
        <v>0</v>
      </c>
      <c r="AP94">
        <f t="shared" si="33"/>
        <v>0</v>
      </c>
      <c r="AQ94">
        <f t="shared" si="33"/>
        <v>0</v>
      </c>
      <c r="AR94">
        <f t="shared" si="33"/>
        <v>0</v>
      </c>
      <c r="AS94">
        <f t="shared" si="33"/>
        <v>0</v>
      </c>
      <c r="AT94">
        <f t="shared" si="33"/>
        <v>0</v>
      </c>
    </row>
    <row r="95" spans="9:46" ht="12.75">
      <c r="I95">
        <f aca="true" t="shared" si="34" ref="I95:I112">I74</f>
        <v>10</v>
      </c>
      <c r="J95">
        <f aca="true" t="shared" si="35" ref="J95:J112">IF($I74&gt;0,(J74-$J$92)^2,0)</f>
        <v>0.029241000000000014</v>
      </c>
      <c r="K95">
        <f t="shared" si="32"/>
        <v>0.00904778568899757</v>
      </c>
      <c r="L95">
        <f t="shared" si="32"/>
        <v>0.009010414445199729</v>
      </c>
      <c r="M95">
        <f t="shared" si="32"/>
        <v>0.008955878914956836</v>
      </c>
      <c r="N95">
        <f t="shared" si="32"/>
        <v>0.008865999365158746</v>
      </c>
      <c r="O95">
        <f t="shared" si="32"/>
        <v>0.008666539726693828</v>
      </c>
      <c r="P95">
        <f t="shared" si="32"/>
        <v>0.008668433694323439</v>
      </c>
      <c r="Q95">
        <f aca="true" t="shared" si="36" ref="Q95:AT95">IF($I74&gt;0,(Q74-$J74)^2,0)</f>
        <v>0.009140658396413405</v>
      </c>
      <c r="R95">
        <f t="shared" si="36"/>
        <v>0.009106806881590216</v>
      </c>
      <c r="S95">
        <f t="shared" si="36"/>
        <v>0.009057392144345864</v>
      </c>
      <c r="T95">
        <f t="shared" si="36"/>
        <v>0.008975912528579105</v>
      </c>
      <c r="U95">
        <f t="shared" si="36"/>
        <v>0.008794919995556715</v>
      </c>
      <c r="V95">
        <f t="shared" si="36"/>
        <v>0.00879650408134959</v>
      </c>
      <c r="W95">
        <f t="shared" si="36"/>
        <v>0.009234051121276428</v>
      </c>
      <c r="X95">
        <f t="shared" si="36"/>
        <v>0.009203767154907607</v>
      </c>
      <c r="Y95">
        <f t="shared" si="36"/>
        <v>0.00915954635374111</v>
      </c>
      <c r="Z95">
        <f t="shared" si="36"/>
        <v>0.009086595789302255</v>
      </c>
      <c r="AA95">
        <f t="shared" si="36"/>
        <v>0.008924394499373049</v>
      </c>
      <c r="AB95">
        <f t="shared" si="36"/>
        <v>0.008925693556339969</v>
      </c>
      <c r="AC95">
        <f t="shared" si="36"/>
        <v>0.009327964582604358</v>
      </c>
      <c r="AD95">
        <f t="shared" si="36"/>
        <v>0.009301296167514133</v>
      </c>
      <c r="AE95">
        <f t="shared" si="36"/>
        <v>0.009262342745660804</v>
      </c>
      <c r="AF95">
        <f t="shared" si="36"/>
        <v>0.009198050929880257</v>
      </c>
      <c r="AG95">
        <f t="shared" si="36"/>
        <v>0.009054966697291783</v>
      </c>
      <c r="AH95">
        <f t="shared" si="36"/>
        <v>0.009056006291967863</v>
      </c>
      <c r="AI95">
        <f t="shared" si="36"/>
        <v>0.00942239950022148</v>
      </c>
      <c r="AJ95">
        <f t="shared" si="36"/>
        <v>0.009399394822940499</v>
      </c>
      <c r="AK95">
        <f t="shared" si="36"/>
        <v>0.009365782524470933</v>
      </c>
      <c r="AL95">
        <f t="shared" si="36"/>
        <v>0.009310279736266278</v>
      </c>
      <c r="AM95">
        <f t="shared" si="36"/>
        <v>0.009186640057548842</v>
      </c>
      <c r="AN95">
        <f t="shared" si="36"/>
        <v>0.009187446473985245</v>
      </c>
      <c r="AO95">
        <f t="shared" si="36"/>
        <v>0.009517356594759508</v>
      </c>
      <c r="AP95">
        <f t="shared" si="36"/>
        <v>0.009498064025887118</v>
      </c>
      <c r="AQ95">
        <f t="shared" si="36"/>
        <v>0.009469866896387773</v>
      </c>
      <c r="AR95">
        <f t="shared" si="36"/>
        <v>0.009423283997820721</v>
      </c>
      <c r="AS95">
        <f t="shared" si="36"/>
        <v>0.009319418057489523</v>
      </c>
      <c r="AT95">
        <f t="shared" si="36"/>
        <v>0.009320018301261165</v>
      </c>
    </row>
    <row r="96" spans="9:46" ht="12.75">
      <c r="I96">
        <f t="shared" si="34"/>
        <v>20</v>
      </c>
      <c r="J96">
        <f t="shared" si="35"/>
        <v>0.03276100000000002</v>
      </c>
      <c r="K96">
        <f t="shared" si="32"/>
        <v>0.006249398606895509</v>
      </c>
      <c r="L96">
        <f t="shared" si="32"/>
        <v>0.0061807048913730765</v>
      </c>
      <c r="M96">
        <f t="shared" si="32"/>
        <v>0.006080949835506508</v>
      </c>
      <c r="N96">
        <f t="shared" si="32"/>
        <v>0.005917795939529152</v>
      </c>
      <c r="O96">
        <f t="shared" si="32"/>
        <v>0.0055612413773552865</v>
      </c>
      <c r="P96">
        <f t="shared" si="32"/>
        <v>0.005567925094316271</v>
      </c>
      <c r="Q96">
        <f aca="true" t="shared" si="37" ref="Q96:AT96">IF($I75&gt;0,(Q75-$J75)^2,0)</f>
        <v>0.006326151979032893</v>
      </c>
      <c r="R96">
        <f t="shared" si="37"/>
        <v>0.0062600186233824255</v>
      </c>
      <c r="S96">
        <f t="shared" si="37"/>
        <v>0.00616394457730903</v>
      </c>
      <c r="T96">
        <f t="shared" si="37"/>
        <v>0.006006716020592372</v>
      </c>
      <c r="U96">
        <f t="shared" si="37"/>
        <v>0.005662689632547639</v>
      </c>
      <c r="V96">
        <f t="shared" si="37"/>
        <v>0.00566888440211036</v>
      </c>
      <c r="W96">
        <f t="shared" si="37"/>
        <v>0.006403411712167911</v>
      </c>
      <c r="X96">
        <f t="shared" si="37"/>
        <v>0.0063398833204267565</v>
      </c>
      <c r="Y96">
        <f t="shared" si="37"/>
        <v>0.006247558283494264</v>
      </c>
      <c r="Z96">
        <f t="shared" si="37"/>
        <v>0.006096374548754626</v>
      </c>
      <c r="AA96">
        <f t="shared" si="37"/>
        <v>0.0057651739549776145</v>
      </c>
      <c r="AB96">
        <f t="shared" si="37"/>
        <v>0.005770893009512572</v>
      </c>
      <c r="AC96">
        <f t="shared" si="37"/>
        <v>0.006481178512988728</v>
      </c>
      <c r="AD96">
        <f t="shared" si="37"/>
        <v>0.006420299867161912</v>
      </c>
      <c r="AE96">
        <f t="shared" si="37"/>
        <v>0.006331792128901014</v>
      </c>
      <c r="AF96">
        <f t="shared" si="37"/>
        <v>0.006186773256468644</v>
      </c>
      <c r="AG96">
        <f t="shared" si="37"/>
        <v>0.005868697673897997</v>
      </c>
      <c r="AH96">
        <f t="shared" si="37"/>
        <v>0.0058739549028982655</v>
      </c>
      <c r="AI96">
        <f t="shared" si="37"/>
        <v>0.006559453088978523</v>
      </c>
      <c r="AJ96">
        <f t="shared" si="37"/>
        <v>0.006501269149392914</v>
      </c>
      <c r="AK96">
        <f t="shared" si="37"/>
        <v>0.0064166472901797415</v>
      </c>
      <c r="AL96">
        <f t="shared" si="37"/>
        <v>0.006277913879506783</v>
      </c>
      <c r="AM96">
        <f t="shared" si="37"/>
        <v>0.005973264127353197</v>
      </c>
      <c r="AN96">
        <f t="shared" si="37"/>
        <v>0.005978074081214126</v>
      </c>
      <c r="AO96">
        <f t="shared" si="37"/>
        <v>0.006638236148416338</v>
      </c>
      <c r="AP96">
        <f t="shared" si="37"/>
        <v>0.006582792054075291</v>
      </c>
      <c r="AQ96">
        <f t="shared" si="37"/>
        <v>0.006502124945795391</v>
      </c>
      <c r="AR96">
        <f t="shared" si="37"/>
        <v>0.0063697981569669215</v>
      </c>
      <c r="AS96">
        <f t="shared" si="37"/>
        <v>0.006078876662200795</v>
      </c>
      <c r="AT96">
        <f t="shared" si="37"/>
        <v>0.006083254556015287</v>
      </c>
    </row>
    <row r="97" spans="9:46" ht="12.75">
      <c r="I97">
        <f t="shared" si="34"/>
        <v>40</v>
      </c>
      <c r="J97">
        <f t="shared" si="35"/>
        <v>0.029241000000000014</v>
      </c>
      <c r="K97">
        <f t="shared" si="32"/>
        <v>0.005933689673295099</v>
      </c>
      <c r="L97">
        <f t="shared" si="32"/>
        <v>0.005797140013651885</v>
      </c>
      <c r="M97">
        <f t="shared" si="32"/>
        <v>0.005600586416593962</v>
      </c>
      <c r="N97">
        <f t="shared" si="32"/>
        <v>0.0052835496629398794</v>
      </c>
      <c r="O97">
        <f t="shared" si="32"/>
        <v>0.004610159339030586</v>
      </c>
      <c r="P97">
        <f t="shared" si="32"/>
        <v>0.004635204396990355</v>
      </c>
      <c r="Q97">
        <f aca="true" t="shared" si="38" ref="Q97:AT97">IF($I76&gt;0,(Q76-$J76)^2,0)</f>
        <v>0.006007573181094033</v>
      </c>
      <c r="R97">
        <f t="shared" si="38"/>
        <v>0.0058728789871798</v>
      </c>
      <c r="S97">
        <f t="shared" si="38"/>
        <v>0.0056789136533074895</v>
      </c>
      <c r="T97">
        <f t="shared" si="38"/>
        <v>0.005365839204347647</v>
      </c>
      <c r="U97">
        <f t="shared" si="38"/>
        <v>0.004699918605876598</v>
      </c>
      <c r="V97">
        <f t="shared" si="38"/>
        <v>0.004724200436680358</v>
      </c>
      <c r="W97">
        <f t="shared" si="38"/>
        <v>0.006081950317532907</v>
      </c>
      <c r="X97">
        <f t="shared" si="38"/>
        <v>0.005949152789251817</v>
      </c>
      <c r="Y97">
        <f t="shared" si="38"/>
        <v>0.005757838084628116</v>
      </c>
      <c r="Z97">
        <f t="shared" si="38"/>
        <v>0.005448834396052757</v>
      </c>
      <c r="AA97">
        <f t="shared" si="38"/>
        <v>0.0047906487422974655</v>
      </c>
      <c r="AB97">
        <f t="shared" si="38"/>
        <v>0.004814168175387849</v>
      </c>
      <c r="AC97">
        <f t="shared" si="38"/>
        <v>0.006156821771980593</v>
      </c>
      <c r="AD97">
        <f t="shared" si="38"/>
        <v>0.006025962279416101</v>
      </c>
      <c r="AE97">
        <f t="shared" si="38"/>
        <v>0.0058373608456586635</v>
      </c>
      <c r="AF97">
        <f t="shared" si="38"/>
        <v>0.005532536897333527</v>
      </c>
      <c r="AG97">
        <f t="shared" si="38"/>
        <v>0.00488235288228608</v>
      </c>
      <c r="AH97">
        <f t="shared" si="38"/>
        <v>0.004905111322057936</v>
      </c>
      <c r="AI97">
        <f t="shared" si="38"/>
        <v>0.006232188234581623</v>
      </c>
      <c r="AJ97">
        <f t="shared" si="38"/>
        <v>0.006103308318337713</v>
      </c>
      <c r="AK97">
        <f t="shared" si="38"/>
        <v>0.0059174830732531035</v>
      </c>
      <c r="AL97">
        <f t="shared" si="38"/>
        <v>0.005616948370650044</v>
      </c>
      <c r="AM97">
        <f t="shared" si="38"/>
        <v>0.004975034168123272</v>
      </c>
      <c r="AN97">
        <f t="shared" si="38"/>
        <v>0.00499703359734985</v>
      </c>
      <c r="AO97">
        <f t="shared" si="38"/>
        <v>0.00630805039625695</v>
      </c>
      <c r="AP97">
        <f t="shared" si="38"/>
        <v>0.006181191767799912</v>
      </c>
      <c r="AQ97">
        <f t="shared" si="38"/>
        <v>0.005998205906019246</v>
      </c>
      <c r="AR97">
        <f t="shared" si="38"/>
        <v>0.005702070481649635</v>
      </c>
      <c r="AS97">
        <f t="shared" si="38"/>
        <v>0.005068695750398167</v>
      </c>
      <c r="AT97">
        <f t="shared" si="38"/>
        <v>0.005089938733671582</v>
      </c>
    </row>
    <row r="98" spans="9:46" ht="12.75">
      <c r="I98">
        <f t="shared" si="34"/>
        <v>80</v>
      </c>
      <c r="J98">
        <f t="shared" si="35"/>
        <v>0.014641</v>
      </c>
      <c r="K98">
        <f t="shared" si="32"/>
        <v>0.010696052537870095</v>
      </c>
      <c r="L98">
        <f t="shared" si="32"/>
        <v>0.010343941465514124</v>
      </c>
      <c r="M98">
        <f t="shared" si="32"/>
        <v>0.009841500723423628</v>
      </c>
      <c r="N98">
        <f t="shared" si="32"/>
        <v>0.00904192375805132</v>
      </c>
      <c r="O98">
        <f t="shared" si="32"/>
        <v>0.0073892067879996895</v>
      </c>
      <c r="P98">
        <f t="shared" si="32"/>
        <v>0.007514018823070112</v>
      </c>
      <c r="Q98">
        <f aca="true" t="shared" si="39" ref="Q98:AT98">IF($I77&gt;0,(Q77-$J77)^2,0)</f>
        <v>0.01079277038349074</v>
      </c>
      <c r="R98">
        <f t="shared" si="39"/>
        <v>0.01044220400463536</v>
      </c>
      <c r="S98">
        <f t="shared" si="39"/>
        <v>0.009941802448180293</v>
      </c>
      <c r="T98">
        <f t="shared" si="39"/>
        <v>0.009145050185955267</v>
      </c>
      <c r="U98">
        <f t="shared" si="39"/>
        <v>0.007496321548968718</v>
      </c>
      <c r="V98">
        <f t="shared" si="39"/>
        <v>0.007619594681543707</v>
      </c>
      <c r="W98">
        <f t="shared" si="39"/>
        <v>0.010889971189738574</v>
      </c>
      <c r="X98">
        <f t="shared" si="39"/>
        <v>0.01054098705953708</v>
      </c>
      <c r="Y98">
        <f t="shared" si="39"/>
        <v>0.010042680729112418</v>
      </c>
      <c r="Z98">
        <f t="shared" si="39"/>
        <v>0.009248848558896907</v>
      </c>
      <c r="AA98">
        <f t="shared" si="39"/>
        <v>0.007604332518040106</v>
      </c>
      <c r="AB98">
        <f t="shared" si="39"/>
        <v>0.007726055324960149</v>
      </c>
      <c r="AC98">
        <f t="shared" si="39"/>
        <v>0.010987655619381807</v>
      </c>
      <c r="AD98">
        <f t="shared" si="39"/>
        <v>0.010640291451038886</v>
      </c>
      <c r="AE98">
        <f t="shared" si="39"/>
        <v>0.010144136639726246</v>
      </c>
      <c r="AF98">
        <f t="shared" si="39"/>
        <v>0.009353320422081193</v>
      </c>
      <c r="AG98">
        <f t="shared" si="39"/>
        <v>0.007713242523067151</v>
      </c>
      <c r="AH98">
        <f t="shared" si="39"/>
        <v>0.007833404035666368</v>
      </c>
      <c r="AI98">
        <f t="shared" si="39"/>
        <v>0.011085824335930208</v>
      </c>
      <c r="AJ98">
        <f t="shared" si="39"/>
        <v>0.010740118001020907</v>
      </c>
      <c r="AK98">
        <f t="shared" si="39"/>
        <v>0.010246171255173648</v>
      </c>
      <c r="AL98">
        <f t="shared" si="39"/>
        <v>0.009458467323655248</v>
      </c>
      <c r="AM98">
        <f t="shared" si="39"/>
        <v>0.00782305439932736</v>
      </c>
      <c r="AN98">
        <f t="shared" si="39"/>
        <v>0.007941644106280002</v>
      </c>
      <c r="AO98">
        <f t="shared" si="39"/>
        <v>0.011184478003635845</v>
      </c>
      <c r="AP98">
        <f t="shared" si="39"/>
        <v>0.010840467532424996</v>
      </c>
      <c r="AQ98">
        <f t="shared" si="39"/>
        <v>0.010348785652254514</v>
      </c>
      <c r="AR98">
        <f t="shared" si="39"/>
        <v>0.009564290814713588</v>
      </c>
      <c r="AS98">
        <f t="shared" si="39"/>
        <v>0.007933770989540652</v>
      </c>
      <c r="AT98">
        <f t="shared" si="39"/>
        <v>0.008050778839719728</v>
      </c>
    </row>
    <row r="99" spans="9:46" ht="12.75">
      <c r="I99">
        <f t="shared" si="34"/>
        <v>160</v>
      </c>
      <c r="J99">
        <f t="shared" si="35"/>
        <v>0.0004410000000000008</v>
      </c>
      <c r="K99">
        <f t="shared" si="32"/>
        <v>0.02493301446459496</v>
      </c>
      <c r="L99">
        <f t="shared" si="32"/>
        <v>0.023982496234047444</v>
      </c>
      <c r="M99">
        <f t="shared" si="32"/>
        <v>0.02263662695003291</v>
      </c>
      <c r="N99">
        <f t="shared" si="32"/>
        <v>0.020518145973921768</v>
      </c>
      <c r="O99">
        <f t="shared" si="32"/>
        <v>0.01622376179226004</v>
      </c>
      <c r="P99">
        <f t="shared" si="32"/>
        <v>0.016916400674132217</v>
      </c>
      <c r="Q99">
        <f aca="true" t="shared" si="40" ref="Q99:AT99">IF($I78&gt;0,(Q78-$J78)^2,0)</f>
        <v>0.02507351183790865</v>
      </c>
      <c r="R99">
        <f t="shared" si="40"/>
        <v>0.024123761412021782</v>
      </c>
      <c r="S99">
        <f t="shared" si="40"/>
        <v>0.022778709558445895</v>
      </c>
      <c r="T99">
        <f t="shared" si="40"/>
        <v>0.020660851452202374</v>
      </c>
      <c r="U99">
        <f t="shared" si="40"/>
        <v>0.016364926806549215</v>
      </c>
      <c r="V99">
        <f t="shared" si="40"/>
        <v>0.017054069234966777</v>
      </c>
      <c r="W99">
        <f t="shared" si="40"/>
        <v>0.025214472990002235</v>
      </c>
      <c r="X99">
        <f t="shared" si="40"/>
        <v>0.024265521705908424</v>
      </c>
      <c r="Y99">
        <f t="shared" si="40"/>
        <v>0.022921332752740175</v>
      </c>
      <c r="Z99">
        <f t="shared" si="40"/>
        <v>0.020804171716875965</v>
      </c>
      <c r="AA99">
        <f t="shared" si="40"/>
        <v>0.016506867885487296</v>
      </c>
      <c r="AB99">
        <f t="shared" si="40"/>
        <v>0.01719248819154624</v>
      </c>
      <c r="AC99">
        <f t="shared" si="40"/>
        <v>0.02535589853451056</v>
      </c>
      <c r="AD99">
        <f t="shared" si="40"/>
        <v>0.024407777865856184</v>
      </c>
      <c r="AE99">
        <f t="shared" si="40"/>
        <v>0.02306449749591086</v>
      </c>
      <c r="AF99">
        <f t="shared" si="40"/>
        <v>0.020948108113732565</v>
      </c>
      <c r="AG99">
        <f t="shared" si="40"/>
        <v>0.01664958734785761</v>
      </c>
      <c r="AH99">
        <f t="shared" si="40"/>
        <v>0.01733166014164336</v>
      </c>
      <c r="AI99">
        <f t="shared" si="40"/>
        <v>0.02549778908574648</v>
      </c>
      <c r="AJ99">
        <f t="shared" si="40"/>
        <v>0.024550530642970945</v>
      </c>
      <c r="AK99">
        <f t="shared" si="40"/>
        <v>0.0232082047524085</v>
      </c>
      <c r="AL99">
        <f t="shared" si="40"/>
        <v>0.021092661991083235</v>
      </c>
      <c r="AM99">
        <f t="shared" si="40"/>
        <v>0.016793087518420725</v>
      </c>
      <c r="AN99">
        <f t="shared" si="40"/>
        <v>0.017471587690965906</v>
      </c>
      <c r="AO99">
        <f t="shared" si="40"/>
        <v>0.025640145258701782</v>
      </c>
      <c r="AP99">
        <f t="shared" si="40"/>
        <v>0.024693780789317162</v>
      </c>
      <c r="AQ99">
        <f t="shared" si="40"/>
        <v>0.023352455488140737</v>
      </c>
      <c r="AR99">
        <f t="shared" si="40"/>
        <v>0.021237834699764428</v>
      </c>
      <c r="AS99">
        <f t="shared" si="40"/>
        <v>0.01693737072792899</v>
      </c>
      <c r="AT99">
        <f t="shared" si="40"/>
        <v>0.017612273453179537</v>
      </c>
    </row>
    <row r="100" spans="9:46" ht="12.75">
      <c r="I100">
        <f t="shared" si="34"/>
        <v>320</v>
      </c>
      <c r="J100">
        <f t="shared" si="35"/>
        <v>0.016641</v>
      </c>
      <c r="K100">
        <f t="shared" si="32"/>
        <v>0.04985323497822648</v>
      </c>
      <c r="L100">
        <f t="shared" si="32"/>
        <v>0.047858217381394716</v>
      </c>
      <c r="M100">
        <f t="shared" si="32"/>
        <v>0.04505656396375262</v>
      </c>
      <c r="N100">
        <f t="shared" si="32"/>
        <v>0.040688156543182516</v>
      </c>
      <c r="O100">
        <f t="shared" si="32"/>
        <v>0.03193724668558849</v>
      </c>
      <c r="P100">
        <f t="shared" si="32"/>
        <v>0.035304388491864555</v>
      </c>
      <c r="Q100">
        <f aca="true" t="shared" si="41" ref="Q100:AT100">IF($I79&gt;0,(Q79-$J79)^2,0)</f>
        <v>0.05003329460868673</v>
      </c>
      <c r="R100">
        <f t="shared" si="41"/>
        <v>0.04803633084576492</v>
      </c>
      <c r="S100">
        <f t="shared" si="41"/>
        <v>0.0452316756603008</v>
      </c>
      <c r="T100">
        <f t="shared" si="41"/>
        <v>0.040857992145106346</v>
      </c>
      <c r="U100">
        <f t="shared" si="41"/>
        <v>0.03209422525276441</v>
      </c>
      <c r="V100">
        <f t="shared" si="41"/>
        <v>0.03545489463894032</v>
      </c>
      <c r="W100">
        <f t="shared" si="41"/>
        <v>0.05021376716918202</v>
      </c>
      <c r="X100">
        <f t="shared" si="41"/>
        <v>0.04821487620195042</v>
      </c>
      <c r="Y100">
        <f t="shared" si="41"/>
        <v>0.045407245183035704</v>
      </c>
      <c r="Z100">
        <f t="shared" si="41"/>
        <v>0.04102832426692518</v>
      </c>
      <c r="AA100">
        <f t="shared" si="41"/>
        <v>0.03225177116442629</v>
      </c>
      <c r="AB100">
        <f t="shared" si="41"/>
        <v>0.03560593073812873</v>
      </c>
      <c r="AC100">
        <f t="shared" si="41"/>
        <v>0.050394653179740234</v>
      </c>
      <c r="AD100">
        <f t="shared" si="41"/>
        <v>0.04839385406915019</v>
      </c>
      <c r="AE100">
        <f t="shared" si="41"/>
        <v>0.04558327329787742</v>
      </c>
      <c r="AF100">
        <f t="shared" si="41"/>
        <v>0.04119915391880694</v>
      </c>
      <c r="AG100">
        <f t="shared" si="41"/>
        <v>0.032409885971335886</v>
      </c>
      <c r="AH100">
        <f t="shared" si="41"/>
        <v>0.03575749841812124</v>
      </c>
      <c r="AI100">
        <f t="shared" si="41"/>
        <v>0.05057595316095328</v>
      </c>
      <c r="AJ100">
        <f t="shared" si="41"/>
        <v>0.048573265067339985</v>
      </c>
      <c r="AK100">
        <f t="shared" si="41"/>
        <v>0.04575976077187875</v>
      </c>
      <c r="AL100">
        <f t="shared" si="41"/>
        <v>0.041370482112762605</v>
      </c>
      <c r="AM100">
        <f t="shared" si="41"/>
        <v>0.03256857122812296</v>
      </c>
      <c r="AN100">
        <f t="shared" si="41"/>
        <v>0.035909599312354386</v>
      </c>
      <c r="AO100">
        <f t="shared" si="41"/>
        <v>0.05075766763397743</v>
      </c>
      <c r="AP100">
        <f t="shared" si="41"/>
        <v>0.048753109817273245</v>
      </c>
      <c r="AQ100">
        <f t="shared" si="41"/>
        <v>0.04593670837322628</v>
      </c>
      <c r="AR100">
        <f t="shared" si="41"/>
        <v>0.0415423098626498</v>
      </c>
      <c r="AS100">
        <f t="shared" si="41"/>
        <v>0.03272782849329478</v>
      </c>
      <c r="AT100">
        <f t="shared" si="41"/>
        <v>0.03606223505902305</v>
      </c>
    </row>
    <row r="101" spans="9:46" ht="12.75">
      <c r="I101">
        <f t="shared" si="34"/>
        <v>640</v>
      </c>
      <c r="J101">
        <f t="shared" si="35"/>
        <v>0.03204099999999998</v>
      </c>
      <c r="K101">
        <f t="shared" si="32"/>
        <v>0.01611854890108416</v>
      </c>
      <c r="L101">
        <f t="shared" si="32"/>
        <v>0.015181889228493216</v>
      </c>
      <c r="M101">
        <f t="shared" si="32"/>
        <v>0.013876485937798335</v>
      </c>
      <c r="N101">
        <f t="shared" si="32"/>
        <v>0.01184654373688299</v>
      </c>
      <c r="O101">
        <f t="shared" si="32"/>
        <v>0.007804766714255794</v>
      </c>
      <c r="P101">
        <f t="shared" si="32"/>
        <v>0.013269223884530423</v>
      </c>
      <c r="Q101">
        <f aca="true" t="shared" si="42" ref="Q101:AT101">IF($I80&gt;0,(Q80-$J80)^2,0)</f>
        <v>0.01620277036724464</v>
      </c>
      <c r="R101">
        <f t="shared" si="42"/>
        <v>0.015261924142638767</v>
      </c>
      <c r="S101">
        <f t="shared" si="42"/>
        <v>0.013950762822524486</v>
      </c>
      <c r="T101">
        <f t="shared" si="42"/>
        <v>0.011912110751522988</v>
      </c>
      <c r="U101">
        <f t="shared" si="42"/>
        <v>0.007853622447979507</v>
      </c>
      <c r="V101">
        <f t="shared" si="42"/>
        <v>0.013322164481252669</v>
      </c>
      <c r="W101">
        <f t="shared" si="42"/>
        <v>0.016287252667506236</v>
      </c>
      <c r="X101">
        <f t="shared" si="42"/>
        <v>0.015342214930043464</v>
      </c>
      <c r="Y101">
        <f t="shared" si="42"/>
        <v>0.014025288160517813</v>
      </c>
      <c r="Z101">
        <f t="shared" si="42"/>
        <v>0.011977913899510572</v>
      </c>
      <c r="AA101">
        <f t="shared" si="42"/>
        <v>0.007902687471530282</v>
      </c>
      <c r="AB101">
        <f t="shared" si="42"/>
        <v>0.013375284267316151</v>
      </c>
      <c r="AC101">
        <f t="shared" si="42"/>
        <v>0.016371996144491974</v>
      </c>
      <c r="AD101">
        <f t="shared" si="42"/>
        <v>0.0154227619738757</v>
      </c>
      <c r="AE101">
        <f t="shared" si="42"/>
        <v>0.014100062386235939</v>
      </c>
      <c r="AF101">
        <f t="shared" si="42"/>
        <v>0.012043953682630278</v>
      </c>
      <c r="AG101">
        <f t="shared" si="42"/>
        <v>0.00795196238127967</v>
      </c>
      <c r="AH101">
        <f t="shared" si="42"/>
        <v>0.01342858378549296</v>
      </c>
      <c r="AI101">
        <f t="shared" si="42"/>
        <v>0.016457001141201504</v>
      </c>
      <c r="AJ101">
        <f t="shared" si="42"/>
        <v>0.015503565657792508</v>
      </c>
      <c r="AK101">
        <f t="shared" si="42"/>
        <v>0.01417508593478926</v>
      </c>
      <c r="AL101">
        <f t="shared" si="42"/>
        <v>0.01211023060359718</v>
      </c>
      <c r="AM101">
        <f t="shared" si="42"/>
        <v>0.008001447775110778</v>
      </c>
      <c r="AN101">
        <f t="shared" si="42"/>
        <v>0.013482063580126604</v>
      </c>
      <c r="AO101">
        <f t="shared" si="42"/>
        <v>0.016542268001011273</v>
      </c>
      <c r="AP101">
        <f t="shared" si="42"/>
        <v>0.015584626365940034</v>
      </c>
      <c r="AQ101">
        <f t="shared" si="42"/>
        <v>0.014250359241941872</v>
      </c>
      <c r="AR101">
        <f t="shared" si="42"/>
        <v>0.012176745166058413</v>
      </c>
      <c r="AS101">
        <f t="shared" si="42"/>
        <v>0.008051144252421913</v>
      </c>
      <c r="AT101">
        <f t="shared" si="42"/>
        <v>0.013535724197136348</v>
      </c>
    </row>
    <row r="102" spans="9:46" ht="12.75">
      <c r="I102">
        <f t="shared" si="34"/>
        <v>1280</v>
      </c>
      <c r="J102">
        <f t="shared" si="35"/>
        <v>0.03960099999999998</v>
      </c>
      <c r="K102">
        <f t="shared" si="32"/>
        <v>0.0052253895385033665</v>
      </c>
      <c r="L102">
        <f t="shared" si="32"/>
        <v>0.004281394553335751</v>
      </c>
      <c r="M102">
        <f t="shared" si="32"/>
        <v>0.0032393668650422076</v>
      </c>
      <c r="N102">
        <f t="shared" si="32"/>
        <v>0.002155875484892436</v>
      </c>
      <c r="O102">
        <f t="shared" si="32"/>
        <v>0.0012668884406294807</v>
      </c>
      <c r="P102">
        <f t="shared" si="32"/>
        <v>0.0005947609198076989</v>
      </c>
      <c r="Q102">
        <f aca="true" t="shared" si="43" ref="Q102:AT102">IF($I81&gt;0,(Q81-$J81)^2,0)</f>
        <v>0.005193059163034394</v>
      </c>
      <c r="R102">
        <f t="shared" si="43"/>
        <v>0.004254441155415822</v>
      </c>
      <c r="S102">
        <f t="shared" si="43"/>
        <v>0.0032184786888871924</v>
      </c>
      <c r="T102">
        <f t="shared" si="43"/>
        <v>0.0021416103182551904</v>
      </c>
      <c r="U102">
        <f t="shared" si="43"/>
        <v>0.0012591160210760847</v>
      </c>
      <c r="V102">
        <f t="shared" si="43"/>
        <v>0.0005984531497739567</v>
      </c>
      <c r="W102">
        <f t="shared" si="43"/>
        <v>0.005160813368396446</v>
      </c>
      <c r="X102">
        <f t="shared" si="43"/>
        <v>0.004227557688577984</v>
      </c>
      <c r="Y102">
        <f t="shared" si="43"/>
        <v>0.0031976440861135086</v>
      </c>
      <c r="Z102">
        <f t="shared" si="43"/>
        <v>0.002127380606086936</v>
      </c>
      <c r="AA102">
        <f t="shared" si="43"/>
        <v>0.0012513585557684763</v>
      </c>
      <c r="AB102">
        <f t="shared" si="43"/>
        <v>0.0006021619596822602</v>
      </c>
      <c r="AC102">
        <f t="shared" si="43"/>
        <v>0.005128652294258563</v>
      </c>
      <c r="AD102">
        <f t="shared" si="43"/>
        <v>0.00420074428882131</v>
      </c>
      <c r="AE102">
        <f t="shared" si="43"/>
        <v>0.0031768631838485356</v>
      </c>
      <c r="AF102">
        <f t="shared" si="43"/>
        <v>0.002113186457622421</v>
      </c>
      <c r="AG102">
        <f t="shared" si="43"/>
        <v>0.0012436161175595343</v>
      </c>
      <c r="AH102">
        <f t="shared" si="43"/>
        <v>0.0006058874044161435</v>
      </c>
      <c r="AI102">
        <f t="shared" si="43"/>
        <v>0.005096576080455629</v>
      </c>
      <c r="AJ102">
        <f t="shared" si="43"/>
        <v>0.0041740010923297394</v>
      </c>
      <c r="AK102">
        <f t="shared" si="43"/>
        <v>0.0031561361094275945</v>
      </c>
      <c r="AL102">
        <f t="shared" si="43"/>
        <v>0.002099027982321264</v>
      </c>
      <c r="AM102">
        <f t="shared" si="43"/>
        <v>0.0012358887795151509</v>
      </c>
      <c r="AN102">
        <f t="shared" si="43"/>
        <v>0.0006096295390239852</v>
      </c>
      <c r="AO102">
        <f t="shared" si="43"/>
        <v>0.005064584866988449</v>
      </c>
      <c r="AP102">
        <f t="shared" si="43"/>
        <v>0.004147328235472234</v>
      </c>
      <c r="AQ102">
        <f t="shared" si="43"/>
        <v>0.0031354629903942314</v>
      </c>
      <c r="AR102">
        <f t="shared" si="43"/>
        <v>0.0020849052898682975</v>
      </c>
      <c r="AS102">
        <f t="shared" si="43"/>
        <v>0.0012281766149147388</v>
      </c>
      <c r="AT102">
        <f t="shared" si="43"/>
        <v>0.0006133884187195035</v>
      </c>
    </row>
    <row r="103" spans="9:46" ht="12.75">
      <c r="I103">
        <f t="shared" si="34"/>
        <v>2560</v>
      </c>
      <c r="J103">
        <f t="shared" si="35"/>
        <v>0.07784099999999998</v>
      </c>
      <c r="K103">
        <f t="shared" si="32"/>
        <v>0.05796284788998053</v>
      </c>
      <c r="L103">
        <f t="shared" si="32"/>
        <v>0.04101897254153157</v>
      </c>
      <c r="M103">
        <f t="shared" si="32"/>
        <v>0.024629439612099773</v>
      </c>
      <c r="N103">
        <f t="shared" si="32"/>
        <v>0.01039615691669972</v>
      </c>
      <c r="O103">
        <f t="shared" si="32"/>
        <v>0.001238235921974833</v>
      </c>
      <c r="P103">
        <f t="shared" si="32"/>
        <v>0.0031243119166630778</v>
      </c>
      <c r="Q103">
        <f aca="true" t="shared" si="44" ref="Q103:AT103">IF($I82&gt;0,(Q82-$J82)^2,0)</f>
        <v>0.057913556681091195</v>
      </c>
      <c r="R103">
        <f t="shared" si="44"/>
        <v>0.0409851792600028</v>
      </c>
      <c r="S103">
        <f t="shared" si="44"/>
        <v>0.024609783867005016</v>
      </c>
      <c r="T103">
        <f t="shared" si="44"/>
        <v>0.010387947231443768</v>
      </c>
      <c r="U103">
        <f t="shared" si="44"/>
        <v>0.0012370288175572812</v>
      </c>
      <c r="V103">
        <f t="shared" si="44"/>
        <v>0.0031252278780691868</v>
      </c>
      <c r="W103">
        <f t="shared" si="44"/>
        <v>0.057864262335327155</v>
      </c>
      <c r="X103">
        <f t="shared" si="44"/>
        <v>0.04095138079446624</v>
      </c>
      <c r="Y103">
        <f t="shared" si="44"/>
        <v>0.024590122746954303</v>
      </c>
      <c r="Z103">
        <f t="shared" si="44"/>
        <v>0.010379733911574</v>
      </c>
      <c r="AA103">
        <f t="shared" si="44"/>
        <v>0.0012358209046348214</v>
      </c>
      <c r="AB103">
        <f t="shared" si="44"/>
        <v>0.003126145246894334</v>
      </c>
      <c r="AC103">
        <f t="shared" si="44"/>
        <v>0.05781496487168954</v>
      </c>
      <c r="AD103">
        <f t="shared" si="44"/>
        <v>0.040917577157769454</v>
      </c>
      <c r="AE103">
        <f t="shared" si="44"/>
        <v>0.024570456258906668</v>
      </c>
      <c r="AF103">
        <f t="shared" si="44"/>
        <v>0.01037151695948942</v>
      </c>
      <c r="AG103">
        <f t="shared" si="44"/>
        <v>0.0012346121836378586</v>
      </c>
      <c r="AH103">
        <f t="shared" si="44"/>
        <v>0.0031270640254685554</v>
      </c>
      <c r="AI103">
        <f t="shared" si="44"/>
        <v>0.05776566430921284</v>
      </c>
      <c r="AJ103">
        <f t="shared" si="44"/>
        <v>0.04088376836278204</v>
      </c>
      <c r="AK103">
        <f t="shared" si="44"/>
        <v>0.024550784409839627</v>
      </c>
      <c r="AL103">
        <f t="shared" si="44"/>
        <v>0.01036329637760004</v>
      </c>
      <c r="AM103">
        <f t="shared" si="44"/>
        <v>0.0012334026550004352</v>
      </c>
      <c r="AN103">
        <f t="shared" si="44"/>
        <v>0.003127984216126116</v>
      </c>
      <c r="AO103">
        <f t="shared" si="44"/>
        <v>0.05771636066696471</v>
      </c>
      <c r="AP103">
        <f t="shared" si="44"/>
        <v>0.04084995442239529</v>
      </c>
      <c r="AQ103">
        <f t="shared" si="44"/>
        <v>0.02453110720674904</v>
      </c>
      <c r="AR103">
        <f t="shared" si="44"/>
        <v>0.010355072168326976</v>
      </c>
      <c r="AS103">
        <f t="shared" si="44"/>
        <v>0.001232192319160228</v>
      </c>
      <c r="AT103">
        <f t="shared" si="44"/>
        <v>0.003128905821205638</v>
      </c>
    </row>
    <row r="104" spans="9:46" ht="12.75">
      <c r="I104">
        <f t="shared" si="34"/>
        <v>0</v>
      </c>
      <c r="J104">
        <f t="shared" si="35"/>
        <v>0</v>
      </c>
      <c r="K104">
        <f aca="true" t="shared" si="45" ref="K104:P110">IF($I83&gt;0,(K83-$J83)^2,0)</f>
        <v>0</v>
      </c>
      <c r="L104">
        <f t="shared" si="45"/>
        <v>0</v>
      </c>
      <c r="M104">
        <f t="shared" si="45"/>
        <v>0</v>
      </c>
      <c r="N104">
        <f t="shared" si="45"/>
        <v>0</v>
      </c>
      <c r="O104">
        <f t="shared" si="45"/>
        <v>0</v>
      </c>
      <c r="P104">
        <f t="shared" si="45"/>
        <v>0</v>
      </c>
      <c r="Q104">
        <f aca="true" t="shared" si="46" ref="Q104:AT104">IF($I83&gt;0,(Q83-$J83)^2,0)</f>
        <v>0</v>
      </c>
      <c r="R104">
        <f t="shared" si="46"/>
        <v>0</v>
      </c>
      <c r="S104">
        <f t="shared" si="46"/>
        <v>0</v>
      </c>
      <c r="T104">
        <f t="shared" si="46"/>
        <v>0</v>
      </c>
      <c r="U104">
        <f t="shared" si="46"/>
        <v>0</v>
      </c>
      <c r="V104">
        <f t="shared" si="46"/>
        <v>0</v>
      </c>
      <c r="W104">
        <f t="shared" si="46"/>
        <v>0</v>
      </c>
      <c r="X104">
        <f t="shared" si="46"/>
        <v>0</v>
      </c>
      <c r="Y104">
        <f t="shared" si="46"/>
        <v>0</v>
      </c>
      <c r="Z104">
        <f t="shared" si="46"/>
        <v>0</v>
      </c>
      <c r="AA104">
        <f t="shared" si="46"/>
        <v>0</v>
      </c>
      <c r="AB104">
        <f t="shared" si="46"/>
        <v>0</v>
      </c>
      <c r="AC104">
        <f t="shared" si="46"/>
        <v>0</v>
      </c>
      <c r="AD104">
        <f t="shared" si="46"/>
        <v>0</v>
      </c>
      <c r="AE104">
        <f t="shared" si="46"/>
        <v>0</v>
      </c>
      <c r="AF104">
        <f t="shared" si="46"/>
        <v>0</v>
      </c>
      <c r="AG104">
        <f t="shared" si="46"/>
        <v>0</v>
      </c>
      <c r="AH104">
        <f t="shared" si="46"/>
        <v>0</v>
      </c>
      <c r="AI104">
        <f t="shared" si="46"/>
        <v>0</v>
      </c>
      <c r="AJ104">
        <f t="shared" si="46"/>
        <v>0</v>
      </c>
      <c r="AK104">
        <f t="shared" si="46"/>
        <v>0</v>
      </c>
      <c r="AL104">
        <f t="shared" si="46"/>
        <v>0</v>
      </c>
      <c r="AM104">
        <f t="shared" si="46"/>
        <v>0</v>
      </c>
      <c r="AN104">
        <f t="shared" si="46"/>
        <v>0</v>
      </c>
      <c r="AO104">
        <f t="shared" si="46"/>
        <v>0</v>
      </c>
      <c r="AP104">
        <f t="shared" si="46"/>
        <v>0</v>
      </c>
      <c r="AQ104">
        <f t="shared" si="46"/>
        <v>0</v>
      </c>
      <c r="AR104">
        <f t="shared" si="46"/>
        <v>0</v>
      </c>
      <c r="AS104">
        <f t="shared" si="46"/>
        <v>0</v>
      </c>
      <c r="AT104">
        <f t="shared" si="46"/>
        <v>0</v>
      </c>
    </row>
    <row r="105" spans="9:46" ht="12.75">
      <c r="I105">
        <f t="shared" si="34"/>
        <v>0</v>
      </c>
      <c r="J105">
        <f t="shared" si="35"/>
        <v>0</v>
      </c>
      <c r="K105">
        <f t="shared" si="45"/>
        <v>0</v>
      </c>
      <c r="L105">
        <f t="shared" si="45"/>
        <v>0</v>
      </c>
      <c r="M105">
        <f t="shared" si="45"/>
        <v>0</v>
      </c>
      <c r="N105">
        <f t="shared" si="45"/>
        <v>0</v>
      </c>
      <c r="O105">
        <f t="shared" si="45"/>
        <v>0</v>
      </c>
      <c r="P105">
        <f t="shared" si="45"/>
        <v>0</v>
      </c>
      <c r="Q105">
        <f aca="true" t="shared" si="47" ref="Q105:AT105">IF($I84&gt;0,(Q84-$J84)^2,0)</f>
        <v>0</v>
      </c>
      <c r="R105">
        <f t="shared" si="47"/>
        <v>0</v>
      </c>
      <c r="S105">
        <f t="shared" si="47"/>
        <v>0</v>
      </c>
      <c r="T105">
        <f t="shared" si="47"/>
        <v>0</v>
      </c>
      <c r="U105">
        <f t="shared" si="47"/>
        <v>0</v>
      </c>
      <c r="V105">
        <f t="shared" si="47"/>
        <v>0</v>
      </c>
      <c r="W105">
        <f t="shared" si="47"/>
        <v>0</v>
      </c>
      <c r="X105">
        <f t="shared" si="47"/>
        <v>0</v>
      </c>
      <c r="Y105">
        <f t="shared" si="47"/>
        <v>0</v>
      </c>
      <c r="Z105">
        <f t="shared" si="47"/>
        <v>0</v>
      </c>
      <c r="AA105">
        <f t="shared" si="47"/>
        <v>0</v>
      </c>
      <c r="AB105">
        <f t="shared" si="47"/>
        <v>0</v>
      </c>
      <c r="AC105">
        <f t="shared" si="47"/>
        <v>0</v>
      </c>
      <c r="AD105">
        <f t="shared" si="47"/>
        <v>0</v>
      </c>
      <c r="AE105">
        <f t="shared" si="47"/>
        <v>0</v>
      </c>
      <c r="AF105">
        <f t="shared" si="47"/>
        <v>0</v>
      </c>
      <c r="AG105">
        <f t="shared" si="47"/>
        <v>0</v>
      </c>
      <c r="AH105">
        <f t="shared" si="47"/>
        <v>0</v>
      </c>
      <c r="AI105">
        <f t="shared" si="47"/>
        <v>0</v>
      </c>
      <c r="AJ105">
        <f t="shared" si="47"/>
        <v>0</v>
      </c>
      <c r="AK105">
        <f t="shared" si="47"/>
        <v>0</v>
      </c>
      <c r="AL105">
        <f t="shared" si="47"/>
        <v>0</v>
      </c>
      <c r="AM105">
        <f t="shared" si="47"/>
        <v>0</v>
      </c>
      <c r="AN105">
        <f t="shared" si="47"/>
        <v>0</v>
      </c>
      <c r="AO105">
        <f t="shared" si="47"/>
        <v>0</v>
      </c>
      <c r="AP105">
        <f t="shared" si="47"/>
        <v>0</v>
      </c>
      <c r="AQ105">
        <f t="shared" si="47"/>
        <v>0</v>
      </c>
      <c r="AR105">
        <f t="shared" si="47"/>
        <v>0</v>
      </c>
      <c r="AS105">
        <f t="shared" si="47"/>
        <v>0</v>
      </c>
      <c r="AT105">
        <f t="shared" si="47"/>
        <v>0</v>
      </c>
    </row>
    <row r="106" spans="9:46" ht="12.75">
      <c r="I106">
        <f t="shared" si="34"/>
        <v>0</v>
      </c>
      <c r="J106">
        <f t="shared" si="35"/>
        <v>0</v>
      </c>
      <c r="K106">
        <f t="shared" si="45"/>
        <v>0</v>
      </c>
      <c r="L106">
        <f t="shared" si="45"/>
        <v>0</v>
      </c>
      <c r="M106">
        <f t="shared" si="45"/>
        <v>0</v>
      </c>
      <c r="N106">
        <f t="shared" si="45"/>
        <v>0</v>
      </c>
      <c r="O106">
        <f t="shared" si="45"/>
        <v>0</v>
      </c>
      <c r="P106">
        <f t="shared" si="45"/>
        <v>0</v>
      </c>
      <c r="Q106">
        <f aca="true" t="shared" si="48" ref="Q106:AT106">IF($I85&gt;0,(Q85-$J85)^2,0)</f>
        <v>0</v>
      </c>
      <c r="R106">
        <f t="shared" si="48"/>
        <v>0</v>
      </c>
      <c r="S106">
        <f t="shared" si="48"/>
        <v>0</v>
      </c>
      <c r="T106">
        <f t="shared" si="48"/>
        <v>0</v>
      </c>
      <c r="U106">
        <f t="shared" si="48"/>
        <v>0</v>
      </c>
      <c r="V106">
        <f t="shared" si="48"/>
        <v>0</v>
      </c>
      <c r="W106">
        <f t="shared" si="48"/>
        <v>0</v>
      </c>
      <c r="X106">
        <f t="shared" si="48"/>
        <v>0</v>
      </c>
      <c r="Y106">
        <f t="shared" si="48"/>
        <v>0</v>
      </c>
      <c r="Z106">
        <f t="shared" si="48"/>
        <v>0</v>
      </c>
      <c r="AA106">
        <f t="shared" si="48"/>
        <v>0</v>
      </c>
      <c r="AB106">
        <f t="shared" si="48"/>
        <v>0</v>
      </c>
      <c r="AC106">
        <f t="shared" si="48"/>
        <v>0</v>
      </c>
      <c r="AD106">
        <f t="shared" si="48"/>
        <v>0</v>
      </c>
      <c r="AE106">
        <f t="shared" si="48"/>
        <v>0</v>
      </c>
      <c r="AF106">
        <f t="shared" si="48"/>
        <v>0</v>
      </c>
      <c r="AG106">
        <f t="shared" si="48"/>
        <v>0</v>
      </c>
      <c r="AH106">
        <f t="shared" si="48"/>
        <v>0</v>
      </c>
      <c r="AI106">
        <f t="shared" si="48"/>
        <v>0</v>
      </c>
      <c r="AJ106">
        <f t="shared" si="48"/>
        <v>0</v>
      </c>
      <c r="AK106">
        <f t="shared" si="48"/>
        <v>0</v>
      </c>
      <c r="AL106">
        <f t="shared" si="48"/>
        <v>0</v>
      </c>
      <c r="AM106">
        <f t="shared" si="48"/>
        <v>0</v>
      </c>
      <c r="AN106">
        <f t="shared" si="48"/>
        <v>0</v>
      </c>
      <c r="AO106">
        <f t="shared" si="48"/>
        <v>0</v>
      </c>
      <c r="AP106">
        <f t="shared" si="48"/>
        <v>0</v>
      </c>
      <c r="AQ106">
        <f t="shared" si="48"/>
        <v>0</v>
      </c>
      <c r="AR106">
        <f t="shared" si="48"/>
        <v>0</v>
      </c>
      <c r="AS106">
        <f t="shared" si="48"/>
        <v>0</v>
      </c>
      <c r="AT106">
        <f t="shared" si="48"/>
        <v>0</v>
      </c>
    </row>
    <row r="107" spans="9:46" ht="12.75">
      <c r="I107">
        <f t="shared" si="34"/>
        <v>0</v>
      </c>
      <c r="J107">
        <f t="shared" si="35"/>
        <v>0</v>
      </c>
      <c r="K107">
        <f t="shared" si="45"/>
        <v>0</v>
      </c>
      <c r="L107">
        <f t="shared" si="45"/>
        <v>0</v>
      </c>
      <c r="M107">
        <f t="shared" si="45"/>
        <v>0</v>
      </c>
      <c r="N107">
        <f t="shared" si="45"/>
        <v>0</v>
      </c>
      <c r="O107">
        <f t="shared" si="45"/>
        <v>0</v>
      </c>
      <c r="P107">
        <f t="shared" si="45"/>
        <v>0</v>
      </c>
      <c r="Q107">
        <f aca="true" t="shared" si="49" ref="Q107:AT107">IF($I86&gt;0,(Q86-$J86)^2,0)</f>
        <v>0</v>
      </c>
      <c r="R107">
        <f t="shared" si="49"/>
        <v>0</v>
      </c>
      <c r="S107">
        <f t="shared" si="49"/>
        <v>0</v>
      </c>
      <c r="T107">
        <f t="shared" si="49"/>
        <v>0</v>
      </c>
      <c r="U107">
        <f t="shared" si="49"/>
        <v>0</v>
      </c>
      <c r="V107">
        <f t="shared" si="49"/>
        <v>0</v>
      </c>
      <c r="W107">
        <f t="shared" si="49"/>
        <v>0</v>
      </c>
      <c r="X107">
        <f t="shared" si="49"/>
        <v>0</v>
      </c>
      <c r="Y107">
        <f t="shared" si="49"/>
        <v>0</v>
      </c>
      <c r="Z107">
        <f t="shared" si="49"/>
        <v>0</v>
      </c>
      <c r="AA107">
        <f t="shared" si="49"/>
        <v>0</v>
      </c>
      <c r="AB107">
        <f t="shared" si="49"/>
        <v>0</v>
      </c>
      <c r="AC107">
        <f t="shared" si="49"/>
        <v>0</v>
      </c>
      <c r="AD107">
        <f t="shared" si="49"/>
        <v>0</v>
      </c>
      <c r="AE107">
        <f t="shared" si="49"/>
        <v>0</v>
      </c>
      <c r="AF107">
        <f t="shared" si="49"/>
        <v>0</v>
      </c>
      <c r="AG107">
        <f t="shared" si="49"/>
        <v>0</v>
      </c>
      <c r="AH107">
        <f t="shared" si="49"/>
        <v>0</v>
      </c>
      <c r="AI107">
        <f t="shared" si="49"/>
        <v>0</v>
      </c>
      <c r="AJ107">
        <f t="shared" si="49"/>
        <v>0</v>
      </c>
      <c r="AK107">
        <f t="shared" si="49"/>
        <v>0</v>
      </c>
      <c r="AL107">
        <f t="shared" si="49"/>
        <v>0</v>
      </c>
      <c r="AM107">
        <f t="shared" si="49"/>
        <v>0</v>
      </c>
      <c r="AN107">
        <f t="shared" si="49"/>
        <v>0</v>
      </c>
      <c r="AO107">
        <f t="shared" si="49"/>
        <v>0</v>
      </c>
      <c r="AP107">
        <f t="shared" si="49"/>
        <v>0</v>
      </c>
      <c r="AQ107">
        <f t="shared" si="49"/>
        <v>0</v>
      </c>
      <c r="AR107">
        <f t="shared" si="49"/>
        <v>0</v>
      </c>
      <c r="AS107">
        <f t="shared" si="49"/>
        <v>0</v>
      </c>
      <c r="AT107">
        <f t="shared" si="49"/>
        <v>0</v>
      </c>
    </row>
    <row r="108" spans="9:46" ht="12.75">
      <c r="I108">
        <f t="shared" si="34"/>
        <v>0</v>
      </c>
      <c r="J108">
        <f t="shared" si="35"/>
        <v>0</v>
      </c>
      <c r="K108">
        <f t="shared" si="45"/>
        <v>0</v>
      </c>
      <c r="L108">
        <f t="shared" si="45"/>
        <v>0</v>
      </c>
      <c r="M108">
        <f t="shared" si="45"/>
        <v>0</v>
      </c>
      <c r="N108">
        <f t="shared" si="45"/>
        <v>0</v>
      </c>
      <c r="O108">
        <f t="shared" si="45"/>
        <v>0</v>
      </c>
      <c r="P108">
        <f t="shared" si="45"/>
        <v>0</v>
      </c>
      <c r="Q108">
        <f aca="true" t="shared" si="50" ref="Q108:AT108">IF($I87&gt;0,(Q87-$J87)^2,0)</f>
        <v>0</v>
      </c>
      <c r="R108">
        <f t="shared" si="50"/>
        <v>0</v>
      </c>
      <c r="S108">
        <f t="shared" si="50"/>
        <v>0</v>
      </c>
      <c r="T108">
        <f t="shared" si="50"/>
        <v>0</v>
      </c>
      <c r="U108">
        <f t="shared" si="50"/>
        <v>0</v>
      </c>
      <c r="V108">
        <f t="shared" si="50"/>
        <v>0</v>
      </c>
      <c r="W108">
        <f t="shared" si="50"/>
        <v>0</v>
      </c>
      <c r="X108">
        <f t="shared" si="50"/>
        <v>0</v>
      </c>
      <c r="Y108">
        <f t="shared" si="50"/>
        <v>0</v>
      </c>
      <c r="Z108">
        <f t="shared" si="50"/>
        <v>0</v>
      </c>
      <c r="AA108">
        <f t="shared" si="50"/>
        <v>0</v>
      </c>
      <c r="AB108">
        <f t="shared" si="50"/>
        <v>0</v>
      </c>
      <c r="AC108">
        <f t="shared" si="50"/>
        <v>0</v>
      </c>
      <c r="AD108">
        <f t="shared" si="50"/>
        <v>0</v>
      </c>
      <c r="AE108">
        <f t="shared" si="50"/>
        <v>0</v>
      </c>
      <c r="AF108">
        <f t="shared" si="50"/>
        <v>0</v>
      </c>
      <c r="AG108">
        <f t="shared" si="50"/>
        <v>0</v>
      </c>
      <c r="AH108">
        <f t="shared" si="50"/>
        <v>0</v>
      </c>
      <c r="AI108">
        <f t="shared" si="50"/>
        <v>0</v>
      </c>
      <c r="AJ108">
        <f t="shared" si="50"/>
        <v>0</v>
      </c>
      <c r="AK108">
        <f t="shared" si="50"/>
        <v>0</v>
      </c>
      <c r="AL108">
        <f t="shared" si="50"/>
        <v>0</v>
      </c>
      <c r="AM108">
        <f t="shared" si="50"/>
        <v>0</v>
      </c>
      <c r="AN108">
        <f t="shared" si="50"/>
        <v>0</v>
      </c>
      <c r="AO108">
        <f t="shared" si="50"/>
        <v>0</v>
      </c>
      <c r="AP108">
        <f t="shared" si="50"/>
        <v>0</v>
      </c>
      <c r="AQ108">
        <f t="shared" si="50"/>
        <v>0</v>
      </c>
      <c r="AR108">
        <f t="shared" si="50"/>
        <v>0</v>
      </c>
      <c r="AS108">
        <f t="shared" si="50"/>
        <v>0</v>
      </c>
      <c r="AT108">
        <f t="shared" si="50"/>
        <v>0</v>
      </c>
    </row>
    <row r="109" spans="9:46" ht="12.75">
      <c r="I109">
        <f t="shared" si="34"/>
        <v>0</v>
      </c>
      <c r="J109">
        <f t="shared" si="35"/>
        <v>0</v>
      </c>
      <c r="K109">
        <f t="shared" si="45"/>
        <v>0</v>
      </c>
      <c r="L109">
        <f t="shared" si="45"/>
        <v>0</v>
      </c>
      <c r="M109">
        <f t="shared" si="45"/>
        <v>0</v>
      </c>
      <c r="N109">
        <f t="shared" si="45"/>
        <v>0</v>
      </c>
      <c r="O109">
        <f t="shared" si="45"/>
        <v>0</v>
      </c>
      <c r="P109">
        <f t="shared" si="45"/>
        <v>0</v>
      </c>
      <c r="Q109">
        <f aca="true" t="shared" si="51" ref="Q109:AT109">IF($I88&gt;0,(Q88-$J88)^2,0)</f>
        <v>0</v>
      </c>
      <c r="R109">
        <f t="shared" si="51"/>
        <v>0</v>
      </c>
      <c r="S109">
        <f t="shared" si="51"/>
        <v>0</v>
      </c>
      <c r="T109">
        <f t="shared" si="51"/>
        <v>0</v>
      </c>
      <c r="U109">
        <f t="shared" si="51"/>
        <v>0</v>
      </c>
      <c r="V109">
        <f t="shared" si="51"/>
        <v>0</v>
      </c>
      <c r="W109">
        <f t="shared" si="51"/>
        <v>0</v>
      </c>
      <c r="X109">
        <f t="shared" si="51"/>
        <v>0</v>
      </c>
      <c r="Y109">
        <f t="shared" si="51"/>
        <v>0</v>
      </c>
      <c r="Z109">
        <f t="shared" si="51"/>
        <v>0</v>
      </c>
      <c r="AA109">
        <f t="shared" si="51"/>
        <v>0</v>
      </c>
      <c r="AB109">
        <f t="shared" si="51"/>
        <v>0</v>
      </c>
      <c r="AC109">
        <f t="shared" si="51"/>
        <v>0</v>
      </c>
      <c r="AD109">
        <f t="shared" si="51"/>
        <v>0</v>
      </c>
      <c r="AE109">
        <f t="shared" si="51"/>
        <v>0</v>
      </c>
      <c r="AF109">
        <f t="shared" si="51"/>
        <v>0</v>
      </c>
      <c r="AG109">
        <f t="shared" si="51"/>
        <v>0</v>
      </c>
      <c r="AH109">
        <f t="shared" si="51"/>
        <v>0</v>
      </c>
      <c r="AI109">
        <f t="shared" si="51"/>
        <v>0</v>
      </c>
      <c r="AJ109">
        <f t="shared" si="51"/>
        <v>0</v>
      </c>
      <c r="AK109">
        <f t="shared" si="51"/>
        <v>0</v>
      </c>
      <c r="AL109">
        <f t="shared" si="51"/>
        <v>0</v>
      </c>
      <c r="AM109">
        <f t="shared" si="51"/>
        <v>0</v>
      </c>
      <c r="AN109">
        <f t="shared" si="51"/>
        <v>0</v>
      </c>
      <c r="AO109">
        <f t="shared" si="51"/>
        <v>0</v>
      </c>
      <c r="AP109">
        <f t="shared" si="51"/>
        <v>0</v>
      </c>
      <c r="AQ109">
        <f t="shared" si="51"/>
        <v>0</v>
      </c>
      <c r="AR109">
        <f t="shared" si="51"/>
        <v>0</v>
      </c>
      <c r="AS109">
        <f t="shared" si="51"/>
        <v>0</v>
      </c>
      <c r="AT109">
        <f t="shared" si="51"/>
        <v>0</v>
      </c>
    </row>
    <row r="110" spans="9:46" ht="12.75">
      <c r="I110">
        <f t="shared" si="34"/>
        <v>0</v>
      </c>
      <c r="J110">
        <f t="shared" si="35"/>
        <v>0</v>
      </c>
      <c r="K110">
        <f t="shared" si="45"/>
        <v>0</v>
      </c>
      <c r="L110">
        <f t="shared" si="45"/>
        <v>0</v>
      </c>
      <c r="M110">
        <f t="shared" si="45"/>
        <v>0</v>
      </c>
      <c r="N110">
        <f t="shared" si="45"/>
        <v>0</v>
      </c>
      <c r="O110">
        <f t="shared" si="45"/>
        <v>0</v>
      </c>
      <c r="P110">
        <f t="shared" si="45"/>
        <v>0</v>
      </c>
      <c r="Q110">
        <f aca="true" t="shared" si="52" ref="Q110:AT110">IF($I89&gt;0,(Q89-$J89)^2,0)</f>
        <v>0</v>
      </c>
      <c r="R110">
        <f t="shared" si="52"/>
        <v>0</v>
      </c>
      <c r="S110">
        <f t="shared" si="52"/>
        <v>0</v>
      </c>
      <c r="T110">
        <f t="shared" si="52"/>
        <v>0</v>
      </c>
      <c r="U110">
        <f t="shared" si="52"/>
        <v>0</v>
      </c>
      <c r="V110">
        <f t="shared" si="52"/>
        <v>0</v>
      </c>
      <c r="W110">
        <f t="shared" si="52"/>
        <v>0</v>
      </c>
      <c r="X110">
        <f t="shared" si="52"/>
        <v>0</v>
      </c>
      <c r="Y110">
        <f t="shared" si="52"/>
        <v>0</v>
      </c>
      <c r="Z110">
        <f t="shared" si="52"/>
        <v>0</v>
      </c>
      <c r="AA110">
        <f t="shared" si="52"/>
        <v>0</v>
      </c>
      <c r="AB110">
        <f t="shared" si="52"/>
        <v>0</v>
      </c>
      <c r="AC110">
        <f t="shared" si="52"/>
        <v>0</v>
      </c>
      <c r="AD110">
        <f t="shared" si="52"/>
        <v>0</v>
      </c>
      <c r="AE110">
        <f t="shared" si="52"/>
        <v>0</v>
      </c>
      <c r="AF110">
        <f t="shared" si="52"/>
        <v>0</v>
      </c>
      <c r="AG110">
        <f t="shared" si="52"/>
        <v>0</v>
      </c>
      <c r="AH110">
        <f t="shared" si="52"/>
        <v>0</v>
      </c>
      <c r="AI110">
        <f t="shared" si="52"/>
        <v>0</v>
      </c>
      <c r="AJ110">
        <f t="shared" si="52"/>
        <v>0</v>
      </c>
      <c r="AK110">
        <f t="shared" si="52"/>
        <v>0</v>
      </c>
      <c r="AL110">
        <f t="shared" si="52"/>
        <v>0</v>
      </c>
      <c r="AM110">
        <f t="shared" si="52"/>
        <v>0</v>
      </c>
      <c r="AN110">
        <f t="shared" si="52"/>
        <v>0</v>
      </c>
      <c r="AO110">
        <f t="shared" si="52"/>
        <v>0</v>
      </c>
      <c r="AP110">
        <f t="shared" si="52"/>
        <v>0</v>
      </c>
      <c r="AQ110">
        <f t="shared" si="52"/>
        <v>0</v>
      </c>
      <c r="AR110">
        <f t="shared" si="52"/>
        <v>0</v>
      </c>
      <c r="AS110">
        <f t="shared" si="52"/>
        <v>0</v>
      </c>
      <c r="AT110">
        <f t="shared" si="52"/>
        <v>0</v>
      </c>
    </row>
    <row r="111" spans="9:46" ht="12.75">
      <c r="I111">
        <f t="shared" si="34"/>
        <v>0</v>
      </c>
      <c r="J111">
        <f t="shared" si="35"/>
        <v>0</v>
      </c>
      <c r="K111">
        <f aca="true" t="shared" si="53" ref="K111:P111">IF($I90&gt;0,(K90-$J90)^2,0)</f>
        <v>0</v>
      </c>
      <c r="L111">
        <f t="shared" si="53"/>
        <v>0</v>
      </c>
      <c r="M111">
        <f t="shared" si="53"/>
        <v>0</v>
      </c>
      <c r="N111">
        <f t="shared" si="53"/>
        <v>0</v>
      </c>
      <c r="O111">
        <f t="shared" si="53"/>
        <v>0</v>
      </c>
      <c r="P111">
        <f t="shared" si="53"/>
        <v>0</v>
      </c>
      <c r="Q111">
        <f aca="true" t="shared" si="54" ref="Q111:AT111">IF($I90&gt;0,(Q90-$J90)^2,0)</f>
        <v>0</v>
      </c>
      <c r="R111">
        <f t="shared" si="54"/>
        <v>0</v>
      </c>
      <c r="S111">
        <f t="shared" si="54"/>
        <v>0</v>
      </c>
      <c r="T111">
        <f t="shared" si="54"/>
        <v>0</v>
      </c>
      <c r="U111">
        <f t="shared" si="54"/>
        <v>0</v>
      </c>
      <c r="V111">
        <f t="shared" si="54"/>
        <v>0</v>
      </c>
      <c r="W111">
        <f t="shared" si="54"/>
        <v>0</v>
      </c>
      <c r="X111">
        <f t="shared" si="54"/>
        <v>0</v>
      </c>
      <c r="Y111">
        <f t="shared" si="54"/>
        <v>0</v>
      </c>
      <c r="Z111">
        <f t="shared" si="54"/>
        <v>0</v>
      </c>
      <c r="AA111">
        <f t="shared" si="54"/>
        <v>0</v>
      </c>
      <c r="AB111">
        <f t="shared" si="54"/>
        <v>0</v>
      </c>
      <c r="AC111">
        <f t="shared" si="54"/>
        <v>0</v>
      </c>
      <c r="AD111">
        <f t="shared" si="54"/>
        <v>0</v>
      </c>
      <c r="AE111">
        <f t="shared" si="54"/>
        <v>0</v>
      </c>
      <c r="AF111">
        <f t="shared" si="54"/>
        <v>0</v>
      </c>
      <c r="AG111">
        <f t="shared" si="54"/>
        <v>0</v>
      </c>
      <c r="AH111">
        <f t="shared" si="54"/>
        <v>0</v>
      </c>
      <c r="AI111">
        <f t="shared" si="54"/>
        <v>0</v>
      </c>
      <c r="AJ111">
        <f t="shared" si="54"/>
        <v>0</v>
      </c>
      <c r="AK111">
        <f t="shared" si="54"/>
        <v>0</v>
      </c>
      <c r="AL111">
        <f t="shared" si="54"/>
        <v>0</v>
      </c>
      <c r="AM111">
        <f t="shared" si="54"/>
        <v>0</v>
      </c>
      <c r="AN111">
        <f t="shared" si="54"/>
        <v>0</v>
      </c>
      <c r="AO111">
        <f t="shared" si="54"/>
        <v>0</v>
      </c>
      <c r="AP111">
        <f t="shared" si="54"/>
        <v>0</v>
      </c>
      <c r="AQ111">
        <f t="shared" si="54"/>
        <v>0</v>
      </c>
      <c r="AR111">
        <f t="shared" si="54"/>
        <v>0</v>
      </c>
      <c r="AS111">
        <f t="shared" si="54"/>
        <v>0</v>
      </c>
      <c r="AT111">
        <f t="shared" si="54"/>
        <v>0</v>
      </c>
    </row>
    <row r="112" spans="9:46" ht="12.75">
      <c r="I112">
        <f t="shared" si="34"/>
        <v>0</v>
      </c>
      <c r="J112">
        <f t="shared" si="35"/>
        <v>0</v>
      </c>
      <c r="K112">
        <f aca="true" t="shared" si="55" ref="K112:P112">IF($I91&gt;0,(K91-$J91)^2,0)</f>
        <v>0</v>
      </c>
      <c r="L112">
        <f t="shared" si="55"/>
        <v>0</v>
      </c>
      <c r="M112">
        <f t="shared" si="55"/>
        <v>0</v>
      </c>
      <c r="N112">
        <f t="shared" si="55"/>
        <v>0</v>
      </c>
      <c r="O112">
        <f t="shared" si="55"/>
        <v>0</v>
      </c>
      <c r="P112">
        <f t="shared" si="55"/>
        <v>0</v>
      </c>
      <c r="Q112">
        <f aca="true" t="shared" si="56" ref="Q112:AT112">IF($I91&gt;0,(Q91-$J91)^2,0)</f>
        <v>0</v>
      </c>
      <c r="R112">
        <f t="shared" si="56"/>
        <v>0</v>
      </c>
      <c r="S112">
        <f t="shared" si="56"/>
        <v>0</v>
      </c>
      <c r="T112">
        <f t="shared" si="56"/>
        <v>0</v>
      </c>
      <c r="U112">
        <f t="shared" si="56"/>
        <v>0</v>
      </c>
      <c r="V112">
        <f t="shared" si="56"/>
        <v>0</v>
      </c>
      <c r="W112">
        <f t="shared" si="56"/>
        <v>0</v>
      </c>
      <c r="X112">
        <f t="shared" si="56"/>
        <v>0</v>
      </c>
      <c r="Y112">
        <f t="shared" si="56"/>
        <v>0</v>
      </c>
      <c r="Z112">
        <f t="shared" si="56"/>
        <v>0</v>
      </c>
      <c r="AA112">
        <f t="shared" si="56"/>
        <v>0</v>
      </c>
      <c r="AB112">
        <f t="shared" si="56"/>
        <v>0</v>
      </c>
      <c r="AC112">
        <f t="shared" si="56"/>
        <v>0</v>
      </c>
      <c r="AD112">
        <f t="shared" si="56"/>
        <v>0</v>
      </c>
      <c r="AE112">
        <f t="shared" si="56"/>
        <v>0</v>
      </c>
      <c r="AF112">
        <f t="shared" si="56"/>
        <v>0</v>
      </c>
      <c r="AG112">
        <f t="shared" si="56"/>
        <v>0</v>
      </c>
      <c r="AH112">
        <f t="shared" si="56"/>
        <v>0</v>
      </c>
      <c r="AI112">
        <f t="shared" si="56"/>
        <v>0</v>
      </c>
      <c r="AJ112">
        <f t="shared" si="56"/>
        <v>0</v>
      </c>
      <c r="AK112">
        <f t="shared" si="56"/>
        <v>0</v>
      </c>
      <c r="AL112">
        <f t="shared" si="56"/>
        <v>0</v>
      </c>
      <c r="AM112">
        <f t="shared" si="56"/>
        <v>0</v>
      </c>
      <c r="AN112">
        <f t="shared" si="56"/>
        <v>0</v>
      </c>
      <c r="AO112">
        <f t="shared" si="56"/>
        <v>0</v>
      </c>
      <c r="AP112">
        <f t="shared" si="56"/>
        <v>0</v>
      </c>
      <c r="AQ112">
        <f t="shared" si="56"/>
        <v>0</v>
      </c>
      <c r="AR112">
        <f t="shared" si="56"/>
        <v>0</v>
      </c>
      <c r="AS112">
        <f t="shared" si="56"/>
        <v>0</v>
      </c>
      <c r="AT112">
        <f t="shared" si="56"/>
        <v>0</v>
      </c>
    </row>
    <row r="113" ht="12.75">
      <c r="I113" t="s">
        <v>31</v>
      </c>
    </row>
    <row r="114" spans="8:46" ht="12.75">
      <c r="H114" t="s">
        <v>28</v>
      </c>
      <c r="I114">
        <f>MIN(K114:AT114)</f>
        <v>0.08469804678578804</v>
      </c>
      <c r="J114">
        <f aca="true" t="shared" si="57" ref="J114:P114">SUM(J94:J112)</f>
        <v>0.272449</v>
      </c>
      <c r="K114">
        <f t="shared" si="57"/>
        <v>0.18601996227944778</v>
      </c>
      <c r="L114">
        <f t="shared" si="57"/>
        <v>0.1636551707545415</v>
      </c>
      <c r="M114">
        <f t="shared" si="57"/>
        <v>0.1399173992192068</v>
      </c>
      <c r="N114">
        <f t="shared" si="57"/>
        <v>0.11471414738125853</v>
      </c>
      <c r="O114">
        <f t="shared" si="57"/>
        <v>0.08469804678578804</v>
      </c>
      <c r="P114">
        <f t="shared" si="57"/>
        <v>0.09559466789569815</v>
      </c>
      <c r="Q114">
        <f aca="true" t="shared" si="58" ref="Q114:AT114">SUM(Q94:Q112)</f>
        <v>0.18668334659799668</v>
      </c>
      <c r="R114">
        <f t="shared" si="58"/>
        <v>0.1643435453126319</v>
      </c>
      <c r="S114">
        <f t="shared" si="58"/>
        <v>0.14063146342030605</v>
      </c>
      <c r="T114">
        <f t="shared" si="58"/>
        <v>0.11545402983800504</v>
      </c>
      <c r="U114">
        <f t="shared" si="58"/>
        <v>0.08546276912887618</v>
      </c>
      <c r="V114">
        <f t="shared" si="58"/>
        <v>0.09636399298468692</v>
      </c>
      <c r="W114">
        <f t="shared" si="58"/>
        <v>0.1873499528711299</v>
      </c>
      <c r="X114">
        <f t="shared" si="58"/>
        <v>0.16503534164506978</v>
      </c>
      <c r="Y114">
        <f t="shared" si="58"/>
        <v>0.1413492563803374</v>
      </c>
      <c r="Z114">
        <f t="shared" si="58"/>
        <v>0.1161981776939792</v>
      </c>
      <c r="AA114">
        <f t="shared" si="58"/>
        <v>0.0862330556965354</v>
      </c>
      <c r="AB114">
        <f t="shared" si="58"/>
        <v>0.09713882046976825</v>
      </c>
      <c r="AC114">
        <f t="shared" si="58"/>
        <v>0.18801978551164636</v>
      </c>
      <c r="AD114">
        <f t="shared" si="58"/>
        <v>0.16573056512060386</v>
      </c>
      <c r="AE114">
        <f t="shared" si="58"/>
        <v>0.14207078498272616</v>
      </c>
      <c r="AF114">
        <f t="shared" si="58"/>
        <v>0.11694660063804524</v>
      </c>
      <c r="AG114">
        <f t="shared" si="58"/>
        <v>0.08700892377821358</v>
      </c>
      <c r="AH114">
        <f t="shared" si="58"/>
        <v>0.09791917032773269</v>
      </c>
      <c r="AI114">
        <f t="shared" si="58"/>
        <v>0.18869284893728155</v>
      </c>
      <c r="AJ114">
        <f t="shared" si="58"/>
        <v>0.16642922111490727</v>
      </c>
      <c r="AK114">
        <f t="shared" si="58"/>
        <v>0.14279605612142116</v>
      </c>
      <c r="AL114">
        <f t="shared" si="58"/>
        <v>0.11769930837744269</v>
      </c>
      <c r="AM114">
        <f t="shared" si="58"/>
        <v>0.08779039070852272</v>
      </c>
      <c r="AN114">
        <f t="shared" si="58"/>
        <v>0.09870506259742622</v>
      </c>
      <c r="AO114">
        <f t="shared" si="58"/>
        <v>0.18936914757071227</v>
      </c>
      <c r="AP114">
        <f t="shared" si="58"/>
        <v>0.1671313150105853</v>
      </c>
      <c r="AQ114">
        <f t="shared" si="58"/>
        <v>0.14352507670090908</v>
      </c>
      <c r="AR114">
        <f t="shared" si="58"/>
        <v>0.11845631063781877</v>
      </c>
      <c r="AS114">
        <f t="shared" si="58"/>
        <v>0.08857747386734979</v>
      </c>
      <c r="AT114">
        <f t="shared" si="58"/>
        <v>0.09949651737993184</v>
      </c>
    </row>
    <row r="115" spans="9:46" ht="12.75">
      <c r="I115" t="s">
        <v>29</v>
      </c>
      <c r="J115">
        <f>MAX(K118:AT118)</f>
        <v>0.4</v>
      </c>
      <c r="K115">
        <f>K$69</f>
        <v>0</v>
      </c>
      <c r="L115">
        <f aca="true" t="shared" si="59" ref="L115:AT115">L$69</f>
        <v>0.1</v>
      </c>
      <c r="M115">
        <f t="shared" si="59"/>
        <v>0.2</v>
      </c>
      <c r="N115">
        <f t="shared" si="59"/>
        <v>0.30000000000000004</v>
      </c>
      <c r="O115">
        <f t="shared" si="59"/>
        <v>0.4</v>
      </c>
      <c r="P115">
        <f t="shared" si="59"/>
        <v>0.5</v>
      </c>
      <c r="Q115">
        <f t="shared" si="59"/>
        <v>0</v>
      </c>
      <c r="R115">
        <f t="shared" si="59"/>
        <v>0.1</v>
      </c>
      <c r="S115">
        <f t="shared" si="59"/>
        <v>0.2</v>
      </c>
      <c r="T115">
        <f t="shared" si="59"/>
        <v>0.30000000000000004</v>
      </c>
      <c r="U115">
        <f t="shared" si="59"/>
        <v>0.4</v>
      </c>
      <c r="V115">
        <f t="shared" si="59"/>
        <v>0.5</v>
      </c>
      <c r="W115">
        <f t="shared" si="59"/>
        <v>0</v>
      </c>
      <c r="X115">
        <f t="shared" si="59"/>
        <v>0.1</v>
      </c>
      <c r="Y115">
        <f t="shared" si="59"/>
        <v>0.2</v>
      </c>
      <c r="Z115">
        <f t="shared" si="59"/>
        <v>0.30000000000000004</v>
      </c>
      <c r="AA115">
        <f t="shared" si="59"/>
        <v>0.4</v>
      </c>
      <c r="AB115">
        <f t="shared" si="59"/>
        <v>0.5</v>
      </c>
      <c r="AC115">
        <f t="shared" si="59"/>
        <v>0</v>
      </c>
      <c r="AD115">
        <f t="shared" si="59"/>
        <v>0.1</v>
      </c>
      <c r="AE115">
        <f t="shared" si="59"/>
        <v>0.2</v>
      </c>
      <c r="AF115">
        <f t="shared" si="59"/>
        <v>0.30000000000000004</v>
      </c>
      <c r="AG115">
        <f t="shared" si="59"/>
        <v>0.4</v>
      </c>
      <c r="AH115">
        <f t="shared" si="59"/>
        <v>0.5</v>
      </c>
      <c r="AI115">
        <f t="shared" si="59"/>
        <v>0</v>
      </c>
      <c r="AJ115">
        <f t="shared" si="59"/>
        <v>0.1</v>
      </c>
      <c r="AK115">
        <f t="shared" si="59"/>
        <v>0.2</v>
      </c>
      <c r="AL115">
        <f t="shared" si="59"/>
        <v>0.30000000000000004</v>
      </c>
      <c r="AM115">
        <f t="shared" si="59"/>
        <v>0.4</v>
      </c>
      <c r="AN115">
        <f t="shared" si="59"/>
        <v>0.5</v>
      </c>
      <c r="AO115">
        <f t="shared" si="59"/>
        <v>0</v>
      </c>
      <c r="AP115">
        <f t="shared" si="59"/>
        <v>0.1</v>
      </c>
      <c r="AQ115">
        <f t="shared" si="59"/>
        <v>0.2</v>
      </c>
      <c r="AR115">
        <f t="shared" si="59"/>
        <v>0.30000000000000004</v>
      </c>
      <c r="AS115">
        <f t="shared" si="59"/>
        <v>0.4</v>
      </c>
      <c r="AT115">
        <f t="shared" si="59"/>
        <v>0.5</v>
      </c>
    </row>
    <row r="116" spans="9:46" ht="12.75">
      <c r="I116" t="s">
        <v>30</v>
      </c>
      <c r="J116">
        <f>MAX(K119:AT119)</f>
        <v>2</v>
      </c>
      <c r="K116">
        <f>K$70</f>
        <v>2</v>
      </c>
      <c r="L116">
        <f aca="true" t="shared" si="60" ref="L116:AT116">L$70</f>
        <v>2</v>
      </c>
      <c r="M116">
        <f t="shared" si="60"/>
        <v>2</v>
      </c>
      <c r="N116">
        <f t="shared" si="60"/>
        <v>2</v>
      </c>
      <c r="O116">
        <f t="shared" si="60"/>
        <v>2</v>
      </c>
      <c r="P116">
        <f t="shared" si="60"/>
        <v>2</v>
      </c>
      <c r="Q116">
        <f t="shared" si="60"/>
        <v>2.8</v>
      </c>
      <c r="R116">
        <f t="shared" si="60"/>
        <v>2.8</v>
      </c>
      <c r="S116">
        <f t="shared" si="60"/>
        <v>2.8</v>
      </c>
      <c r="T116">
        <f t="shared" si="60"/>
        <v>2.8</v>
      </c>
      <c r="U116">
        <f t="shared" si="60"/>
        <v>2.8</v>
      </c>
      <c r="V116">
        <f t="shared" si="60"/>
        <v>2.8</v>
      </c>
      <c r="W116">
        <f t="shared" si="60"/>
        <v>3.5999999999999996</v>
      </c>
      <c r="X116">
        <f t="shared" si="60"/>
        <v>3.5999999999999996</v>
      </c>
      <c r="Y116">
        <f t="shared" si="60"/>
        <v>3.5999999999999996</v>
      </c>
      <c r="Z116">
        <f t="shared" si="60"/>
        <v>3.5999999999999996</v>
      </c>
      <c r="AA116">
        <f t="shared" si="60"/>
        <v>3.5999999999999996</v>
      </c>
      <c r="AB116">
        <f t="shared" si="60"/>
        <v>3.5999999999999996</v>
      </c>
      <c r="AC116">
        <f t="shared" si="60"/>
        <v>4.3999999999999995</v>
      </c>
      <c r="AD116">
        <f t="shared" si="60"/>
        <v>4.3999999999999995</v>
      </c>
      <c r="AE116">
        <f t="shared" si="60"/>
        <v>4.3999999999999995</v>
      </c>
      <c r="AF116">
        <f t="shared" si="60"/>
        <v>4.3999999999999995</v>
      </c>
      <c r="AG116">
        <f t="shared" si="60"/>
        <v>4.3999999999999995</v>
      </c>
      <c r="AH116">
        <f t="shared" si="60"/>
        <v>4.3999999999999995</v>
      </c>
      <c r="AI116">
        <f t="shared" si="60"/>
        <v>5.199999999999999</v>
      </c>
      <c r="AJ116">
        <f t="shared" si="60"/>
        <v>5.199999999999999</v>
      </c>
      <c r="AK116">
        <f t="shared" si="60"/>
        <v>5.199999999999999</v>
      </c>
      <c r="AL116">
        <f t="shared" si="60"/>
        <v>5.199999999999999</v>
      </c>
      <c r="AM116">
        <f t="shared" si="60"/>
        <v>5.199999999999999</v>
      </c>
      <c r="AN116">
        <f t="shared" si="60"/>
        <v>5.199999999999999</v>
      </c>
      <c r="AO116">
        <f t="shared" si="60"/>
        <v>5.999999999999999</v>
      </c>
      <c r="AP116">
        <f t="shared" si="60"/>
        <v>5.999999999999999</v>
      </c>
      <c r="AQ116">
        <f t="shared" si="60"/>
        <v>5.999999999999999</v>
      </c>
      <c r="AR116">
        <f t="shared" si="60"/>
        <v>5.999999999999999</v>
      </c>
      <c r="AS116">
        <f t="shared" si="60"/>
        <v>5.999999999999999</v>
      </c>
      <c r="AT116">
        <f t="shared" si="60"/>
        <v>5.999999999999999</v>
      </c>
    </row>
    <row r="117" spans="9:10" ht="12.75">
      <c r="I117" t="s">
        <v>22</v>
      </c>
      <c r="J117">
        <f>MAX(K120:AT120)</f>
        <v>0.9985540054427298</v>
      </c>
    </row>
    <row r="118" spans="9:46" ht="14.25">
      <c r="I118" t="s">
        <v>37</v>
      </c>
      <c r="J118">
        <f>1-($I$114/$J$114)</f>
        <v>0.6891232972564112</v>
      </c>
      <c r="K118">
        <f aca="true" t="shared" si="61" ref="K118:AT118">IF(K$114&lt;=$I$114,K$115,-100)</f>
        <v>-100</v>
      </c>
      <c r="L118">
        <f t="shared" si="61"/>
        <v>-100</v>
      </c>
      <c r="M118">
        <f t="shared" si="61"/>
        <v>-100</v>
      </c>
      <c r="N118">
        <f t="shared" si="61"/>
        <v>-100</v>
      </c>
      <c r="O118">
        <f t="shared" si="61"/>
        <v>0.4</v>
      </c>
      <c r="P118">
        <f t="shared" si="61"/>
        <v>-100</v>
      </c>
      <c r="Q118">
        <f t="shared" si="61"/>
        <v>-100</v>
      </c>
      <c r="R118">
        <f t="shared" si="61"/>
        <v>-100</v>
      </c>
      <c r="S118">
        <f t="shared" si="61"/>
        <v>-100</v>
      </c>
      <c r="T118">
        <f t="shared" si="61"/>
        <v>-100</v>
      </c>
      <c r="U118">
        <f t="shared" si="61"/>
        <v>-100</v>
      </c>
      <c r="V118">
        <f t="shared" si="61"/>
        <v>-100</v>
      </c>
      <c r="W118">
        <f t="shared" si="61"/>
        <v>-100</v>
      </c>
      <c r="X118">
        <f t="shared" si="61"/>
        <v>-100</v>
      </c>
      <c r="Y118">
        <f t="shared" si="61"/>
        <v>-100</v>
      </c>
      <c r="Z118">
        <f t="shared" si="61"/>
        <v>-100</v>
      </c>
      <c r="AA118">
        <f t="shared" si="61"/>
        <v>-100</v>
      </c>
      <c r="AB118">
        <f t="shared" si="61"/>
        <v>-100</v>
      </c>
      <c r="AC118">
        <f t="shared" si="61"/>
        <v>-100</v>
      </c>
      <c r="AD118">
        <f t="shared" si="61"/>
        <v>-100</v>
      </c>
      <c r="AE118">
        <f t="shared" si="61"/>
        <v>-100</v>
      </c>
      <c r="AF118">
        <f t="shared" si="61"/>
        <v>-100</v>
      </c>
      <c r="AG118">
        <f t="shared" si="61"/>
        <v>-100</v>
      </c>
      <c r="AH118">
        <f t="shared" si="61"/>
        <v>-100</v>
      </c>
      <c r="AI118">
        <f t="shared" si="61"/>
        <v>-100</v>
      </c>
      <c r="AJ118">
        <f t="shared" si="61"/>
        <v>-100</v>
      </c>
      <c r="AK118">
        <f t="shared" si="61"/>
        <v>-100</v>
      </c>
      <c r="AL118">
        <f t="shared" si="61"/>
        <v>-100</v>
      </c>
      <c r="AM118">
        <f t="shared" si="61"/>
        <v>-100</v>
      </c>
      <c r="AN118">
        <f t="shared" si="61"/>
        <v>-100</v>
      </c>
      <c r="AO118">
        <f t="shared" si="61"/>
        <v>-100</v>
      </c>
      <c r="AP118">
        <f t="shared" si="61"/>
        <v>-100</v>
      </c>
      <c r="AQ118">
        <f t="shared" si="61"/>
        <v>-100</v>
      </c>
      <c r="AR118">
        <f t="shared" si="61"/>
        <v>-100</v>
      </c>
      <c r="AS118">
        <f t="shared" si="61"/>
        <v>-100</v>
      </c>
      <c r="AT118">
        <f t="shared" si="61"/>
        <v>-100</v>
      </c>
    </row>
    <row r="119" spans="11:46" ht="12.75">
      <c r="K119">
        <f aca="true" t="shared" si="62" ref="K119:AT119">IF(K$114&lt;=$I$114,K$116,-100)</f>
        <v>-100</v>
      </c>
      <c r="L119">
        <f t="shared" si="62"/>
        <v>-100</v>
      </c>
      <c r="M119">
        <f t="shared" si="62"/>
        <v>-100</v>
      </c>
      <c r="N119">
        <f t="shared" si="62"/>
        <v>-100</v>
      </c>
      <c r="O119">
        <f t="shared" si="62"/>
        <v>2</v>
      </c>
      <c r="P119">
        <f t="shared" si="62"/>
        <v>-100</v>
      </c>
      <c r="Q119">
        <f t="shared" si="62"/>
        <v>-100</v>
      </c>
      <c r="R119">
        <f t="shared" si="62"/>
        <v>-100</v>
      </c>
      <c r="S119">
        <f t="shared" si="62"/>
        <v>-100</v>
      </c>
      <c r="T119">
        <f t="shared" si="62"/>
        <v>-100</v>
      </c>
      <c r="U119">
        <f t="shared" si="62"/>
        <v>-100</v>
      </c>
      <c r="V119">
        <f t="shared" si="62"/>
        <v>-100</v>
      </c>
      <c r="W119">
        <f t="shared" si="62"/>
        <v>-100</v>
      </c>
      <c r="X119">
        <f t="shared" si="62"/>
        <v>-100</v>
      </c>
      <c r="Y119">
        <f t="shared" si="62"/>
        <v>-100</v>
      </c>
      <c r="Z119">
        <f t="shared" si="62"/>
        <v>-100</v>
      </c>
      <c r="AA119">
        <f t="shared" si="62"/>
        <v>-100</v>
      </c>
      <c r="AB119">
        <f t="shared" si="62"/>
        <v>-100</v>
      </c>
      <c r="AC119">
        <f t="shared" si="62"/>
        <v>-100</v>
      </c>
      <c r="AD119">
        <f t="shared" si="62"/>
        <v>-100</v>
      </c>
      <c r="AE119">
        <f t="shared" si="62"/>
        <v>-100</v>
      </c>
      <c r="AF119">
        <f t="shared" si="62"/>
        <v>-100</v>
      </c>
      <c r="AG119">
        <f t="shared" si="62"/>
        <v>-100</v>
      </c>
      <c r="AH119">
        <f t="shared" si="62"/>
        <v>-100</v>
      </c>
      <c r="AI119">
        <f t="shared" si="62"/>
        <v>-100</v>
      </c>
      <c r="AJ119">
        <f t="shared" si="62"/>
        <v>-100</v>
      </c>
      <c r="AK119">
        <f t="shared" si="62"/>
        <v>-100</v>
      </c>
      <c r="AL119">
        <f t="shared" si="62"/>
        <v>-100</v>
      </c>
      <c r="AM119">
        <f t="shared" si="62"/>
        <v>-100</v>
      </c>
      <c r="AN119">
        <f t="shared" si="62"/>
        <v>-100</v>
      </c>
      <c r="AO119">
        <f t="shared" si="62"/>
        <v>-100</v>
      </c>
      <c r="AP119">
        <f t="shared" si="62"/>
        <v>-100</v>
      </c>
      <c r="AQ119">
        <f t="shared" si="62"/>
        <v>-100</v>
      </c>
      <c r="AR119">
        <f t="shared" si="62"/>
        <v>-100</v>
      </c>
      <c r="AS119">
        <f t="shared" si="62"/>
        <v>-100</v>
      </c>
      <c r="AT119">
        <f t="shared" si="62"/>
        <v>-100</v>
      </c>
    </row>
    <row r="120" spans="11:46" ht="12.75">
      <c r="K120">
        <f aca="true" t="shared" si="63" ref="K120:AT120">IF(K$114&lt;=$I$114,K$68,-100)</f>
        <v>-100</v>
      </c>
      <c r="L120">
        <f t="shared" si="63"/>
        <v>-100</v>
      </c>
      <c r="M120">
        <f t="shared" si="63"/>
        <v>-100</v>
      </c>
      <c r="N120">
        <f t="shared" si="63"/>
        <v>-100</v>
      </c>
      <c r="O120">
        <f t="shared" si="63"/>
        <v>0.9985540054427298</v>
      </c>
      <c r="P120">
        <f t="shared" si="63"/>
        <v>-100</v>
      </c>
      <c r="Q120">
        <f t="shared" si="63"/>
        <v>-100</v>
      </c>
      <c r="R120">
        <f t="shared" si="63"/>
        <v>-100</v>
      </c>
      <c r="S120">
        <f t="shared" si="63"/>
        <v>-100</v>
      </c>
      <c r="T120">
        <f t="shared" si="63"/>
        <v>-100</v>
      </c>
      <c r="U120">
        <f t="shared" si="63"/>
        <v>-100</v>
      </c>
      <c r="V120">
        <f t="shared" si="63"/>
        <v>-100</v>
      </c>
      <c r="W120">
        <f t="shared" si="63"/>
        <v>-100</v>
      </c>
      <c r="X120">
        <f t="shared" si="63"/>
        <v>-100</v>
      </c>
      <c r="Y120">
        <f t="shared" si="63"/>
        <v>-100</v>
      </c>
      <c r="Z120">
        <f t="shared" si="63"/>
        <v>-100</v>
      </c>
      <c r="AA120">
        <f t="shared" si="63"/>
        <v>-100</v>
      </c>
      <c r="AB120">
        <f t="shared" si="63"/>
        <v>-100</v>
      </c>
      <c r="AC120">
        <f t="shared" si="63"/>
        <v>-100</v>
      </c>
      <c r="AD120">
        <f t="shared" si="63"/>
        <v>-100</v>
      </c>
      <c r="AE120">
        <f t="shared" si="63"/>
        <v>-100</v>
      </c>
      <c r="AF120">
        <f t="shared" si="63"/>
        <v>-100</v>
      </c>
      <c r="AG120">
        <f t="shared" si="63"/>
        <v>-100</v>
      </c>
      <c r="AH120">
        <f t="shared" si="63"/>
        <v>-100</v>
      </c>
      <c r="AI120">
        <f t="shared" si="63"/>
        <v>-100</v>
      </c>
      <c r="AJ120">
        <f t="shared" si="63"/>
        <v>-100</v>
      </c>
      <c r="AK120">
        <f t="shared" si="63"/>
        <v>-100</v>
      </c>
      <c r="AL120">
        <f t="shared" si="63"/>
        <v>-100</v>
      </c>
      <c r="AM120">
        <f t="shared" si="63"/>
        <v>-100</v>
      </c>
      <c r="AN120">
        <f t="shared" si="63"/>
        <v>-100</v>
      </c>
      <c r="AO120">
        <f t="shared" si="63"/>
        <v>-100</v>
      </c>
      <c r="AP120">
        <f t="shared" si="63"/>
        <v>-100</v>
      </c>
      <c r="AQ120">
        <f t="shared" si="63"/>
        <v>-100</v>
      </c>
      <c r="AR120">
        <f t="shared" si="63"/>
        <v>-100</v>
      </c>
      <c r="AS120">
        <f t="shared" si="63"/>
        <v>-100</v>
      </c>
      <c r="AT120">
        <f t="shared" si="63"/>
        <v>-100</v>
      </c>
    </row>
  </sheetData>
  <sheetProtection password="C71D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Ferris</dc:creator>
  <cp:keywords/>
  <dc:description/>
  <cp:lastModifiedBy>Howard Ferris</cp:lastModifiedBy>
  <dcterms:created xsi:type="dcterms:W3CDTF">2001-01-26T16:58:40Z</dcterms:created>
  <dcterms:modified xsi:type="dcterms:W3CDTF">2017-11-07T17:25:52Z</dcterms:modified>
  <cp:category/>
  <cp:version/>
  <cp:contentType/>
  <cp:contentStatus/>
</cp:coreProperties>
</file>